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/>
</workbook>
</file>

<file path=xl/sharedStrings.xml><?xml version="1.0" encoding="utf-8"?>
<sst xmlns="http://schemas.openxmlformats.org/spreadsheetml/2006/main" count="280" uniqueCount="100">
  <si>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</si>
  <si>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</si>
  <si>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</si>
  <si>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</si>
  <si>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</si>
  <si>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</si>
  <si>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</si>
  <si>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</si>
  <si>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</si>
  <si>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</si>
  <si>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</si>
  <si>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</si>
  <si>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</si>
  <si>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</si>
  <si>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</si>
  <si>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</si>
  <si>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</si>
  <si>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</si>
  <si>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</si>
  <si>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</si>
  <si>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</si>
  <si>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</si>
  <si>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</si>
  <si>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</si>
  <si>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</si>
  <si>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</si>
  <si>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</si>
  <si>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</si>
  <si>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</si>
  <si>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</si>
  <si>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</si>
  <si>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</si>
  <si>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</si>
  <si>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</si>
  <si>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</si>
  <si>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</si>
  <si>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</si>
  <si>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</si>
  <si>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</si>
  <si>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</si>
  <si>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</si>
  <si>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</si>
  <si>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</si>
  <si>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</si>
  <si>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</si>
  <si>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</si>
  <si>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</si>
  <si>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</si>
  <si>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</si>
  <si>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</si>
  <si>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</si>
  <si>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</si>
  <si>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</si>
  <si>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</si>
  <si>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</si>
  <si>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</si>
  <si>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</si>
  <si>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</si>
  <si>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</si>
  <si>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</si>
  <si>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</si>
  <si>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</si>
  <si>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</si>
  <si>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</si>
  <si>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</si>
  <si>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</si>
  <si>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</si>
  <si>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</si>
  <si>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</si>
  <si>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</si>
  <si>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</si>
  <si>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</si>
  <si>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</si>
  <si>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</si>
  <si>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</si>
  <si>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</si>
  <si>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</si>
  <si>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</si>
  <si>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</si>
  <si>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</si>
  <si>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</si>
  <si>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</si>
  <si>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</si>
  <si>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</si>
  <si>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</si>
  <si>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</si>
  <si>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</si>
  <si>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</si>
  <si>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</si>
  <si>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</si>
  <si>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          756,917.82</t>
  </si>
  <si>
    <t xml:space="preserve">Открытый паевой инвестиционный фонд облигаций "Северо-западный - Фонд облигаций" </t>
  </si>
  <si>
    <t>(тыс. руб.)</t>
  </si>
  <si>
    <t xml:space="preserve">           -6,705.25</t>
  </si>
  <si>
    <t xml:space="preserve">           -1,748.66</t>
  </si>
  <si>
    <t xml:space="preserve">           -7,780.08</t>
  </si>
  <si>
    <t>Грачева О.В.</t>
  </si>
  <si>
    <t>на 30.06.2010  20:00 мск</t>
  </si>
  <si>
    <t xml:space="preserve">              -74.95</t>
  </si>
  <si>
    <t xml:space="preserve">          -13,090.41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</si>
</sst>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 topLeftCell="C19">
      <selection activeCell="W40" sqref="W40"/>
    </sheetView>
  </sheetViews>
  <sheetFormatPr defaultColWidth="9.33203125" defaultRowHeight="11.25"/>
  <cols>
    <col min="1" max="3" width="17.33203125" style="1" customWidth="1"/>
    <col min="4" max="4" width="30.33203125" style="1" customWidth="1"/>
    <col min="5" max="5" width="9.33203125" style="1" customWidth="1"/>
    <col min="6" max="6" width="15" style="1" customWidth="1"/>
    <col min="7" max="7" width="19.66015625" style="1" customWidth="1"/>
    <col min="8" max="8" width="9.5" style="1" customWidth="1"/>
    <col min="9" max="9" width="16.66015625" style="1" hidden="1" customWidth="1"/>
    <col min="10" max="10" width="9.5" style="1" hidden="1" customWidth="1"/>
    <col min="11" max="11" width="20.16015625" style="1" hidden="1" customWidth="1"/>
    <col min="12" max="12" width="9.5" style="1" hidden="1" customWidth="1"/>
    <col min="13" max="13" width="33" style="1" hidden="1" customWidth="1"/>
    <col min="14" max="14" width="34.33203125" style="1" hidden="1" customWidth="1"/>
    <col min="15" max="15" width="9.5" style="1" hidden="1" customWidth="1"/>
    <col min="16" max="16" width="20.33203125" style="1" hidden="1" customWidth="1"/>
    <col min="17" max="17" width="9.5" style="1" hidden="1" customWidth="1"/>
    <col min="18" max="18" width="21.16015625" style="1" hidden="1" customWidth="1"/>
    <col min="19" max="19" width="23.16015625" style="1" hidden="1" customWidth="1"/>
    <col min="20" max="20" width="29" style="1" hidden="1" customWidth="1"/>
    <col min="21" max="21" width="20.33203125" style="1" hidden="1" customWidth="1"/>
    <col min="22" max="22" width="24.16015625" style="1" hidden="1" customWidth="1"/>
    <col min="23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0.5" customHeight="1">
      <c r="A7" s="54" t="s">
        <v>6</v>
      </c>
      <c r="B7" s="54"/>
      <c r="C7" s="54"/>
      <c r="D7" s="54"/>
      <c r="E7" s="54"/>
      <c r="F7" s="54"/>
      <c r="G7" s="54"/>
    </row>
    <row r="8" spans="1:7" ht="12.75">
      <c r="A8" s="54" t="s">
        <v>7</v>
      </c>
      <c r="B8" s="54"/>
      <c r="C8" s="54"/>
      <c r="D8" s="54"/>
      <c r="E8" s="54"/>
      <c r="F8" s="54"/>
      <c r="G8" s="54"/>
    </row>
    <row r="9" spans="1:7" ht="19.5" customHeight="1">
      <c r="A9" s="55" t="s">
        <v>97</v>
      </c>
      <c r="B9" s="55"/>
      <c r="C9" s="55"/>
      <c r="D9" s="55"/>
      <c r="E9" s="55"/>
      <c r="F9" s="55"/>
      <c r="G9" s="55"/>
    </row>
    <row r="10" spans="1:7" ht="21" customHeight="1">
      <c r="A10" s="52" t="s">
        <v>91</v>
      </c>
      <c r="B10" s="52"/>
      <c r="C10" s="52"/>
      <c r="D10" s="52"/>
      <c r="E10" s="52"/>
      <c r="F10" s="52"/>
      <c r="G10" s="52"/>
    </row>
    <row r="11" spans="1:7" s="2" customFormat="1" ht="16.5" customHeight="1">
      <c r="A11" s="50" t="s">
        <v>8</v>
      </c>
      <c r="B11" s="50"/>
      <c r="C11" s="50"/>
      <c r="D11" s="50"/>
      <c r="E11" s="50"/>
      <c r="F11" s="50"/>
      <c r="G11" s="50"/>
    </row>
    <row r="12" spans="1:7" ht="11.25">
      <c r="A12" s="51" t="s">
        <v>9</v>
      </c>
      <c r="B12" s="51"/>
      <c r="C12" s="51"/>
      <c r="D12" s="51"/>
      <c r="E12" s="51"/>
      <c r="F12" s="51"/>
      <c r="G12" s="51"/>
    </row>
    <row r="13" spans="1:7" ht="16.5" customHeight="1">
      <c r="A13" s="52" t="s">
        <v>10</v>
      </c>
      <c r="B13" s="52"/>
      <c r="C13" s="52"/>
      <c r="D13" s="52"/>
      <c r="E13" s="52"/>
      <c r="F13" s="52"/>
      <c r="G13" s="52"/>
    </row>
    <row r="14" spans="1:7" ht="11.25">
      <c r="A14" s="53" t="s">
        <v>11</v>
      </c>
      <c r="B14" s="53"/>
      <c r="C14" s="53"/>
      <c r="D14" s="53"/>
      <c r="E14" s="53"/>
      <c r="F14" s="53"/>
      <c r="G14" s="53"/>
    </row>
    <row r="15" spans="1:7" ht="11.25">
      <c r="A15" s="5"/>
      <c r="B15" s="5"/>
      <c r="C15" s="5"/>
      <c r="D15" s="5"/>
      <c r="E15" s="5"/>
      <c r="F15" s="5"/>
      <c r="G15" s="6" t="s">
        <v>92</v>
      </c>
    </row>
    <row r="16" spans="1:7" s="3" customFormat="1" ht="31.5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</row>
    <row r="17" spans="1:22" ht="12">
      <c r="A17" s="43" t="s">
        <v>16</v>
      </c>
      <c r="B17" s="43"/>
      <c r="C17" s="43"/>
      <c r="D17" s="43"/>
      <c r="E17" s="9" t="s">
        <v>17</v>
      </c>
      <c r="F17" s="10">
        <f>25376.27+T17+U17+V17</f>
        <v>48796.850000000006</v>
      </c>
      <c r="G17" s="10">
        <f>189785442.26/1000</f>
        <v>189785.44225999998</v>
      </c>
      <c r="I17" s="1">
        <v>16557450.1</v>
      </c>
      <c r="K17" s="1">
        <v>51415815.06</v>
      </c>
      <c r="M17" s="1">
        <v>66938200.08</v>
      </c>
      <c r="N17" s="1">
        <v>18589504.43</v>
      </c>
      <c r="P17" s="1">
        <v>49006690.76</v>
      </c>
      <c r="R17" s="1">
        <v>920010</v>
      </c>
      <c r="S17" s="1">
        <v>1602180</v>
      </c>
      <c r="T17" s="1">
        <v>3564.65</v>
      </c>
      <c r="U17" s="1">
        <v>9356.46</v>
      </c>
      <c r="V17" s="1">
        <v>10499.47</v>
      </c>
    </row>
    <row r="18" spans="1:22" ht="12">
      <c r="A18" s="42" t="s">
        <v>18</v>
      </c>
      <c r="B18" s="42"/>
      <c r="C18" s="42"/>
      <c r="D18" s="42"/>
      <c r="E18" s="11" t="s">
        <v>19</v>
      </c>
      <c r="F18" s="12">
        <f>(22404010.78+R18+S18)/1000+T18+U18+V18</f>
        <v>52229.2895</v>
      </c>
      <c r="G18" s="12">
        <f>189879242.12/1000</f>
        <v>189879.24212</v>
      </c>
      <c r="I18" s="1">
        <v>16261824.01</v>
      </c>
      <c r="K18" s="1">
        <v>50351534.19</v>
      </c>
      <c r="M18" s="1">
        <v>66413965.3</v>
      </c>
      <c r="N18" s="1">
        <v>18602656.29</v>
      </c>
      <c r="R18" s="1">
        <v>975330.91</v>
      </c>
      <c r="S18" s="1">
        <v>3597387.81</v>
      </c>
      <c r="T18" s="1">
        <v>3573.02</v>
      </c>
      <c r="U18" s="1">
        <v>11105.12</v>
      </c>
      <c r="V18" s="1">
        <v>10574.42</v>
      </c>
    </row>
    <row r="19" spans="1:22" ht="12">
      <c r="A19" s="48" t="s">
        <v>20</v>
      </c>
      <c r="B19" s="48"/>
      <c r="C19" s="48"/>
      <c r="D19" s="48"/>
      <c r="E19" s="13" t="s">
        <v>21</v>
      </c>
      <c r="F19" s="14">
        <v>-3432.43</v>
      </c>
      <c r="G19" s="14">
        <f>-93799.86/1000</f>
        <v>-93.79986</v>
      </c>
      <c r="I19" s="1">
        <v>295626.09</v>
      </c>
      <c r="K19" s="1">
        <v>1064280.87</v>
      </c>
      <c r="M19" s="1">
        <v>524234.78</v>
      </c>
      <c r="N19" s="1">
        <v>-13151.86</v>
      </c>
      <c r="U19" s="1" t="s">
        <v>94</v>
      </c>
      <c r="V19" s="1" t="s">
        <v>98</v>
      </c>
    </row>
    <row r="20" spans="1:22" ht="24.75" customHeight="1">
      <c r="A20" s="43" t="s">
        <v>22</v>
      </c>
      <c r="B20" s="43"/>
      <c r="C20" s="43"/>
      <c r="D20" s="43"/>
      <c r="E20" s="9" t="s">
        <v>23</v>
      </c>
      <c r="F20" s="26" t="s">
        <v>24</v>
      </c>
      <c r="G20" s="15" t="s">
        <v>24</v>
      </c>
      <c r="I20" s="1" t="s">
        <v>24</v>
      </c>
      <c r="K20" s="1" t="s">
        <v>24</v>
      </c>
      <c r="M20" s="1" t="s">
        <v>24</v>
      </c>
      <c r="N20" s="1" t="s">
        <v>24</v>
      </c>
      <c r="P20" s="1" t="s">
        <v>24</v>
      </c>
      <c r="R20" s="1" t="s">
        <v>24</v>
      </c>
      <c r="S20" s="1" t="s">
        <v>24</v>
      </c>
      <c r="T20" s="1" t="s">
        <v>24</v>
      </c>
      <c r="U20" s="1" t="s">
        <v>24</v>
      </c>
      <c r="V20" s="1" t="s">
        <v>24</v>
      </c>
    </row>
    <row r="21" spans="1:22" ht="24" customHeight="1">
      <c r="A21" s="43" t="s">
        <v>25</v>
      </c>
      <c r="B21" s="43"/>
      <c r="C21" s="43"/>
      <c r="D21" s="43"/>
      <c r="E21" s="9" t="s">
        <v>26</v>
      </c>
      <c r="F21" s="26" t="s">
        <v>24</v>
      </c>
      <c r="G21" s="15" t="s">
        <v>24</v>
      </c>
      <c r="I21" s="1" t="s">
        <v>24</v>
      </c>
      <c r="K21" s="1" t="s">
        <v>24</v>
      </c>
      <c r="M21" s="1" t="s">
        <v>24</v>
      </c>
      <c r="N21" s="1" t="s">
        <v>24</v>
      </c>
      <c r="P21" s="1" t="s">
        <v>24</v>
      </c>
      <c r="R21" s="1" t="s">
        <v>24</v>
      </c>
      <c r="S21" s="1" t="s">
        <v>24</v>
      </c>
      <c r="T21" s="1" t="s">
        <v>24</v>
      </c>
      <c r="U21" s="1" t="s">
        <v>24</v>
      </c>
      <c r="V21" s="1" t="s">
        <v>24</v>
      </c>
    </row>
    <row r="22" spans="1:22" ht="24" customHeight="1">
      <c r="A22" s="43" t="s">
        <v>27</v>
      </c>
      <c r="B22" s="43"/>
      <c r="C22" s="43"/>
      <c r="D22" s="43"/>
      <c r="E22" s="9" t="s">
        <v>28</v>
      </c>
      <c r="F22" s="26" t="s">
        <v>24</v>
      </c>
      <c r="G22" s="15" t="s">
        <v>24</v>
      </c>
      <c r="I22" s="1" t="s">
        <v>24</v>
      </c>
      <c r="K22" s="1" t="s">
        <v>24</v>
      </c>
      <c r="M22" s="1" t="s">
        <v>24</v>
      </c>
      <c r="N22" s="1" t="s">
        <v>24</v>
      </c>
      <c r="P22" s="1" t="s">
        <v>24</v>
      </c>
      <c r="R22" s="1" t="s">
        <v>24</v>
      </c>
      <c r="S22" s="1" t="s">
        <v>24</v>
      </c>
      <c r="T22" s="1" t="s">
        <v>24</v>
      </c>
      <c r="U22" s="1" t="s">
        <v>24</v>
      </c>
      <c r="V22" s="1" t="s">
        <v>24</v>
      </c>
    </row>
    <row r="23" spans="1:7" ht="12">
      <c r="A23" s="43" t="s">
        <v>29</v>
      </c>
      <c r="B23" s="43"/>
      <c r="C23" s="43"/>
      <c r="D23" s="43"/>
      <c r="E23" s="9" t="s">
        <v>30</v>
      </c>
      <c r="F23" s="15"/>
      <c r="G23" s="15"/>
    </row>
    <row r="24" spans="1:7" ht="12">
      <c r="A24" s="43" t="s">
        <v>31</v>
      </c>
      <c r="B24" s="43"/>
      <c r="C24" s="43"/>
      <c r="D24" s="43"/>
      <c r="E24" s="9" t="s">
        <v>32</v>
      </c>
      <c r="F24" s="15"/>
      <c r="G24" s="15"/>
    </row>
    <row r="25" spans="1:7" ht="12">
      <c r="A25" s="43" t="s">
        <v>33</v>
      </c>
      <c r="B25" s="43"/>
      <c r="C25" s="43"/>
      <c r="D25" s="43"/>
      <c r="E25" s="9" t="s">
        <v>34</v>
      </c>
      <c r="F25" s="15"/>
      <c r="G25" s="15"/>
    </row>
    <row r="26" spans="1:22" ht="12">
      <c r="A26" s="43" t="s">
        <v>35</v>
      </c>
      <c r="B26" s="43"/>
      <c r="C26" s="43"/>
      <c r="D26" s="43"/>
      <c r="E26" s="9" t="s">
        <v>36</v>
      </c>
      <c r="F26" s="10">
        <f>5307.08+U26+V26+0.01</f>
        <v>7376.07</v>
      </c>
      <c r="G26" s="10">
        <f>8968202.33/1000</f>
        <v>8968.20233</v>
      </c>
      <c r="I26" s="1">
        <v>1449825.62</v>
      </c>
      <c r="K26" s="1">
        <v>1322841.16</v>
      </c>
      <c r="M26" s="1">
        <v>1457063.45</v>
      </c>
      <c r="N26" s="1">
        <v>1613154.2</v>
      </c>
      <c r="P26" s="1">
        <v>1571773.15</v>
      </c>
      <c r="R26" s="1">
        <v>1307652.38</v>
      </c>
      <c r="S26" s="1">
        <f>1438405.78-163000</f>
        <v>1275405.78</v>
      </c>
      <c r="T26" s="1">
        <v>1292.14</v>
      </c>
      <c r="U26" s="1">
        <v>1025.9</v>
      </c>
      <c r="V26" s="1">
        <v>1043.08</v>
      </c>
    </row>
    <row r="27" spans="1:22" ht="12">
      <c r="A27" s="43" t="s">
        <v>37</v>
      </c>
      <c r="B27" s="43"/>
      <c r="C27" s="43"/>
      <c r="D27" s="43"/>
      <c r="E27" s="9" t="s">
        <v>38</v>
      </c>
      <c r="F27" s="32"/>
      <c r="G27" s="15" t="s">
        <v>24</v>
      </c>
      <c r="I27" s="1">
        <v>494887.96</v>
      </c>
      <c r="K27" s="1" t="s">
        <v>24</v>
      </c>
      <c r="M27" s="1" t="s">
        <v>24</v>
      </c>
      <c r="N27" s="1" t="s">
        <v>24</v>
      </c>
      <c r="P27" s="1" t="s">
        <v>24</v>
      </c>
      <c r="R27" s="1" t="s">
        <v>24</v>
      </c>
      <c r="S27" s="1" t="s">
        <v>24</v>
      </c>
      <c r="T27" s="1" t="s">
        <v>24</v>
      </c>
      <c r="U27" s="1" t="s">
        <v>24</v>
      </c>
      <c r="V27" s="1" t="s">
        <v>24</v>
      </c>
    </row>
    <row r="28" spans="1:7" ht="12">
      <c r="A28" s="43" t="s">
        <v>39</v>
      </c>
      <c r="B28" s="43"/>
      <c r="C28" s="43"/>
      <c r="D28" s="43"/>
      <c r="E28" s="9" t="s">
        <v>40</v>
      </c>
      <c r="F28" s="15"/>
      <c r="G28" s="15"/>
    </row>
    <row r="29" spans="1:22" ht="12">
      <c r="A29" s="43" t="s">
        <v>41</v>
      </c>
      <c r="B29" s="43"/>
      <c r="C29" s="43"/>
      <c r="D29" s="43"/>
      <c r="E29" s="9" t="s">
        <v>42</v>
      </c>
      <c r="F29" s="15" t="s">
        <v>24</v>
      </c>
      <c r="G29" s="15" t="s">
        <v>24</v>
      </c>
      <c r="I29" s="1" t="s">
        <v>24</v>
      </c>
      <c r="K29" s="1" t="s">
        <v>24</v>
      </c>
      <c r="M29" s="1" t="s">
        <v>24</v>
      </c>
      <c r="N29" s="1" t="s">
        <v>24</v>
      </c>
      <c r="P29" s="1" t="s">
        <v>24</v>
      </c>
      <c r="R29" s="1" t="s">
        <v>24</v>
      </c>
      <c r="S29" s="1" t="s">
        <v>24</v>
      </c>
      <c r="T29" s="1" t="s">
        <v>24</v>
      </c>
      <c r="U29" s="1" t="s">
        <v>24</v>
      </c>
      <c r="V29" s="1" t="s">
        <v>24</v>
      </c>
    </row>
    <row r="30" spans="1:22" ht="26.25" customHeight="1">
      <c r="A30" s="48" t="s">
        <v>43</v>
      </c>
      <c r="B30" s="48"/>
      <c r="C30" s="48"/>
      <c r="D30" s="48"/>
      <c r="E30" s="13" t="s">
        <v>44</v>
      </c>
      <c r="F30" s="14">
        <f>(937417.12+R30+S30)/1000+T30+U30+V30</f>
        <v>-383.1826500000004</v>
      </c>
      <c r="G30" s="14">
        <f>40849571.29/1000</f>
        <v>40849.57129</v>
      </c>
      <c r="I30" s="1">
        <v>1067243.66</v>
      </c>
      <c r="K30" s="1">
        <v>10199569.66</v>
      </c>
      <c r="M30" s="1">
        <v>7136494.66</v>
      </c>
      <c r="N30" s="1">
        <v>2562959.51</v>
      </c>
      <c r="P30" s="1">
        <v>4125680.69</v>
      </c>
      <c r="R30" s="1">
        <v>-1162265.07</v>
      </c>
      <c r="S30" s="1">
        <v>3773575.3</v>
      </c>
      <c r="T30" s="1">
        <v>-1806.8</v>
      </c>
      <c r="U30" s="1">
        <v>-3313.32</v>
      </c>
      <c r="V30" s="1">
        <v>1188.21</v>
      </c>
    </row>
    <row r="31" spans="1:7" ht="12">
      <c r="A31" s="43" t="s">
        <v>45</v>
      </c>
      <c r="B31" s="43"/>
      <c r="C31" s="43"/>
      <c r="D31" s="43"/>
      <c r="E31" s="9"/>
      <c r="F31" s="15"/>
      <c r="G31" s="15"/>
    </row>
    <row r="32" spans="1:22" ht="12">
      <c r="A32" s="8"/>
      <c r="B32" s="47" t="s">
        <v>46</v>
      </c>
      <c r="C32" s="47"/>
      <c r="D32" s="47"/>
      <c r="E32" s="9" t="s">
        <v>47</v>
      </c>
      <c r="F32" s="10">
        <f>(27048.32+R32+S32)/1000+T32+U32+V32</f>
        <v>-3345.2926700000003</v>
      </c>
      <c r="G32" s="10">
        <f>29780129.19/1000</f>
        <v>29780.12919</v>
      </c>
      <c r="I32" s="1">
        <v>3711954.76</v>
      </c>
      <c r="K32" s="1">
        <v>9447033.39</v>
      </c>
      <c r="M32" s="1">
        <v>3368120.36</v>
      </c>
      <c r="N32" s="1">
        <v>1721618.51</v>
      </c>
      <c r="P32" s="1">
        <v>4237134.19</v>
      </c>
      <c r="R32" s="1">
        <v>-353706.62</v>
      </c>
      <c r="S32" s="1">
        <v>1837695.63</v>
      </c>
      <c r="T32" s="1">
        <v>-1853.69</v>
      </c>
      <c r="U32" s="1">
        <v>-3163.41</v>
      </c>
      <c r="V32" s="1">
        <v>160.77</v>
      </c>
    </row>
    <row r="33" spans="1:22" ht="12">
      <c r="A33" s="8"/>
      <c r="B33" s="47" t="s">
        <v>48</v>
      </c>
      <c r="C33" s="47"/>
      <c r="D33" s="47"/>
      <c r="E33" s="9" t="s">
        <v>49</v>
      </c>
      <c r="F33" s="10">
        <f>(910368.8+R33+S33)/1000+T33+U33+V33</f>
        <v>2962.1300199999996</v>
      </c>
      <c r="G33" s="10">
        <f>11069442.1/1000</f>
        <v>11069.4421</v>
      </c>
      <c r="I33" s="1">
        <v>-2644711.1</v>
      </c>
      <c r="K33" s="1">
        <v>752536.27</v>
      </c>
      <c r="M33" s="1">
        <v>3768374.3</v>
      </c>
      <c r="N33" s="1">
        <v>841341</v>
      </c>
      <c r="P33" s="1">
        <v>-111453.5</v>
      </c>
      <c r="R33" s="1">
        <v>-808558.45</v>
      </c>
      <c r="S33" s="1">
        <v>1935879.67</v>
      </c>
      <c r="T33" s="1">
        <v>46.89</v>
      </c>
      <c r="U33" s="1">
        <v>-149.9</v>
      </c>
      <c r="V33" s="1">
        <v>1027.45</v>
      </c>
    </row>
    <row r="34" spans="1:22" ht="12">
      <c r="A34" s="8"/>
      <c r="B34" s="47" t="s">
        <v>50</v>
      </c>
      <c r="C34" s="47"/>
      <c r="D34" s="47"/>
      <c r="E34" s="9" t="s">
        <v>51</v>
      </c>
      <c r="F34" s="15" t="s">
        <v>24</v>
      </c>
      <c r="G34" s="15" t="s">
        <v>24</v>
      </c>
      <c r="I34" s="1" t="s">
        <v>24</v>
      </c>
      <c r="K34" s="1" t="s">
        <v>24</v>
      </c>
      <c r="M34" s="1" t="s">
        <v>24</v>
      </c>
      <c r="N34" s="1" t="s">
        <v>24</v>
      </c>
      <c r="P34" s="1" t="s">
        <v>24</v>
      </c>
      <c r="R34" s="1" t="s">
        <v>24</v>
      </c>
      <c r="S34" s="1" t="s">
        <v>24</v>
      </c>
      <c r="T34" s="1" t="s">
        <v>24</v>
      </c>
      <c r="U34" s="1" t="s">
        <v>24</v>
      </c>
      <c r="V34" s="1" t="s">
        <v>24</v>
      </c>
    </row>
    <row r="35" spans="1:22" ht="12">
      <c r="A35" s="8"/>
      <c r="B35" s="47" t="s">
        <v>52</v>
      </c>
      <c r="C35" s="47"/>
      <c r="D35" s="47"/>
      <c r="E35" s="9" t="s">
        <v>53</v>
      </c>
      <c r="F35" s="26"/>
      <c r="G35" s="15" t="s">
        <v>24</v>
      </c>
      <c r="I35" s="1" t="s">
        <v>24</v>
      </c>
      <c r="K35" s="1" t="s">
        <v>24</v>
      </c>
      <c r="M35" s="1" t="s">
        <v>24</v>
      </c>
      <c r="N35" s="1" t="s">
        <v>24</v>
      </c>
      <c r="P35" s="1" t="s">
        <v>24</v>
      </c>
      <c r="R35" s="1" t="s">
        <v>24</v>
      </c>
      <c r="S35" s="1" t="s">
        <v>24</v>
      </c>
      <c r="T35" s="1" t="s">
        <v>24</v>
      </c>
      <c r="U35" s="1" t="s">
        <v>24</v>
      </c>
      <c r="V35" s="1" t="s">
        <v>24</v>
      </c>
    </row>
    <row r="36" spans="1:22" ht="12" customHeight="1">
      <c r="A36" s="8"/>
      <c r="B36" s="47" t="s">
        <v>54</v>
      </c>
      <c r="C36" s="47"/>
      <c r="D36" s="47"/>
      <c r="E36" s="9" t="s">
        <v>55</v>
      </c>
      <c r="F36" s="15" t="s">
        <v>24</v>
      </c>
      <c r="G36" s="15" t="s">
        <v>24</v>
      </c>
      <c r="I36" s="1" t="s">
        <v>24</v>
      </c>
      <c r="K36" s="1" t="s">
        <v>24</v>
      </c>
      <c r="M36" s="1" t="s">
        <v>24</v>
      </c>
      <c r="N36" s="1" t="s">
        <v>24</v>
      </c>
      <c r="P36" s="1" t="s">
        <v>24</v>
      </c>
      <c r="R36" s="1" t="s">
        <v>24</v>
      </c>
      <c r="S36" s="1" t="s">
        <v>24</v>
      </c>
      <c r="T36" s="1" t="s">
        <v>24</v>
      </c>
      <c r="U36" s="1" t="s">
        <v>24</v>
      </c>
      <c r="V36" s="1" t="s">
        <v>24</v>
      </c>
    </row>
    <row r="37" spans="1:22" ht="29.25" customHeight="1">
      <c r="A37" s="48" t="s">
        <v>56</v>
      </c>
      <c r="B37" s="48"/>
      <c r="C37" s="48"/>
      <c r="D37" s="48"/>
      <c r="E37" s="13" t="s">
        <v>57</v>
      </c>
      <c r="F37" s="14">
        <f>4618.2/1000+V37</f>
        <v>-11491.3318</v>
      </c>
      <c r="G37" s="14">
        <f>40957.45/1000</f>
        <v>40.957449999999994</v>
      </c>
      <c r="I37" s="1">
        <v>-477523.2</v>
      </c>
      <c r="K37" s="1">
        <v>-15310279.6</v>
      </c>
      <c r="M37" s="1">
        <v>29384.04</v>
      </c>
      <c r="N37" s="1" t="s">
        <v>24</v>
      </c>
      <c r="P37" s="1">
        <v>257893.3</v>
      </c>
      <c r="R37" s="1" t="s">
        <v>24</v>
      </c>
      <c r="S37" s="1" t="s">
        <v>24</v>
      </c>
      <c r="T37" s="1" t="s">
        <v>24</v>
      </c>
      <c r="U37" s="1" t="s">
        <v>24</v>
      </c>
      <c r="V37" s="1">
        <v>-11495.95</v>
      </c>
    </row>
    <row r="38" spans="1:7" ht="12">
      <c r="A38" s="43" t="s">
        <v>45</v>
      </c>
      <c r="B38" s="43"/>
      <c r="C38" s="43"/>
      <c r="D38" s="43"/>
      <c r="E38" s="9"/>
      <c r="F38" s="15"/>
      <c r="G38" s="15"/>
    </row>
    <row r="39" spans="1:22" ht="12">
      <c r="A39" s="8"/>
      <c r="B39" s="47" t="s">
        <v>46</v>
      </c>
      <c r="C39" s="47"/>
      <c r="D39" s="47"/>
      <c r="E39" s="9" t="s">
        <v>58</v>
      </c>
      <c r="F39" s="15" t="s">
        <v>24</v>
      </c>
      <c r="G39" s="15" t="s">
        <v>24</v>
      </c>
      <c r="I39" s="1" t="s">
        <v>24</v>
      </c>
      <c r="K39" s="1" t="s">
        <v>24</v>
      </c>
      <c r="M39" s="1" t="s">
        <v>24</v>
      </c>
      <c r="N39" s="1" t="s">
        <v>24</v>
      </c>
      <c r="P39" s="1" t="s">
        <v>24</v>
      </c>
      <c r="R39" s="1" t="s">
        <v>24</v>
      </c>
      <c r="S39" s="1" t="s">
        <v>24</v>
      </c>
      <c r="T39" s="1" t="s">
        <v>24</v>
      </c>
      <c r="U39" s="1" t="s">
        <v>24</v>
      </c>
      <c r="V39" s="1" t="s">
        <v>24</v>
      </c>
    </row>
    <row r="40" spans="1:21" ht="12">
      <c r="A40" s="8"/>
      <c r="B40" s="47" t="s">
        <v>48</v>
      </c>
      <c r="C40" s="47"/>
      <c r="D40" s="47"/>
      <c r="E40" s="9" t="s">
        <v>59</v>
      </c>
      <c r="F40" s="10">
        <f>4618.2/1000+V37</f>
        <v>-11491.3318</v>
      </c>
      <c r="G40" s="10">
        <f>40957.45/1000</f>
        <v>40.957449999999994</v>
      </c>
      <c r="I40" s="1">
        <v>-477523.2</v>
      </c>
      <c r="K40" s="1">
        <v>-15310279.6</v>
      </c>
      <c r="M40" s="1">
        <v>29384.04</v>
      </c>
      <c r="N40" s="1" t="s">
        <v>24</v>
      </c>
      <c r="P40" s="1">
        <v>257893.3</v>
      </c>
      <c r="R40" s="1" t="s">
        <v>24</v>
      </c>
      <c r="S40" s="1" t="s">
        <v>24</v>
      </c>
      <c r="T40" s="1" t="s">
        <v>24</v>
      </c>
      <c r="U40" s="1" t="s">
        <v>24</v>
      </c>
    </row>
    <row r="41" spans="1:22" ht="12">
      <c r="A41" s="8"/>
      <c r="B41" s="47" t="s">
        <v>50</v>
      </c>
      <c r="C41" s="47"/>
      <c r="D41" s="47"/>
      <c r="E41" s="9" t="s">
        <v>60</v>
      </c>
      <c r="F41" s="15" t="s">
        <v>24</v>
      </c>
      <c r="G41" s="15" t="s">
        <v>24</v>
      </c>
      <c r="I41" s="1" t="s">
        <v>24</v>
      </c>
      <c r="K41" s="1" t="s">
        <v>24</v>
      </c>
      <c r="M41" s="1" t="s">
        <v>24</v>
      </c>
      <c r="N41" s="1" t="s">
        <v>24</v>
      </c>
      <c r="P41" s="1" t="s">
        <v>24</v>
      </c>
      <c r="R41" s="1" t="s">
        <v>24</v>
      </c>
      <c r="S41" s="1" t="s">
        <v>24</v>
      </c>
      <c r="T41" s="1" t="s">
        <v>24</v>
      </c>
      <c r="U41" s="1" t="s">
        <v>24</v>
      </c>
      <c r="V41" s="1" t="s">
        <v>24</v>
      </c>
    </row>
    <row r="42" spans="1:22" ht="12">
      <c r="A42" s="8"/>
      <c r="B42" s="47" t="s">
        <v>52</v>
      </c>
      <c r="C42" s="47"/>
      <c r="D42" s="47"/>
      <c r="E42" s="9" t="s">
        <v>61</v>
      </c>
      <c r="F42" s="26">
        <f>F30+F37</f>
        <v>-11874.51445</v>
      </c>
      <c r="G42" s="15" t="s">
        <v>24</v>
      </c>
      <c r="I42" s="1" t="s">
        <v>24</v>
      </c>
      <c r="K42" s="1" t="s">
        <v>24</v>
      </c>
      <c r="M42" s="1" t="s">
        <v>24</v>
      </c>
      <c r="N42" s="1" t="s">
        <v>24</v>
      </c>
      <c r="P42" s="1" t="s">
        <v>24</v>
      </c>
      <c r="R42" s="1" t="s">
        <v>24</v>
      </c>
      <c r="S42" s="1" t="s">
        <v>24</v>
      </c>
      <c r="T42" s="1" t="s">
        <v>24</v>
      </c>
      <c r="U42" s="1" t="s">
        <v>24</v>
      </c>
      <c r="V42" s="1" t="s">
        <v>24</v>
      </c>
    </row>
    <row r="43" spans="1:7" ht="12">
      <c r="A43" s="8"/>
      <c r="B43" s="47" t="s">
        <v>62</v>
      </c>
      <c r="C43" s="47"/>
      <c r="D43" s="47"/>
      <c r="E43" s="9" t="s">
        <v>63</v>
      </c>
      <c r="F43" s="15"/>
      <c r="G43" s="15"/>
    </row>
    <row r="44" spans="1:22" ht="33" customHeight="1">
      <c r="A44" s="43" t="s">
        <v>64</v>
      </c>
      <c r="B44" s="43"/>
      <c r="C44" s="43"/>
      <c r="D44" s="43"/>
      <c r="E44" s="9" t="s">
        <v>65</v>
      </c>
      <c r="F44" s="15" t="s">
        <v>24</v>
      </c>
      <c r="G44" s="15" t="s">
        <v>24</v>
      </c>
      <c r="I44" s="1" t="s">
        <v>24</v>
      </c>
      <c r="K44" s="1" t="s">
        <v>24</v>
      </c>
      <c r="M44" s="1" t="s">
        <v>24</v>
      </c>
      <c r="N44" s="1" t="s">
        <v>24</v>
      </c>
      <c r="P44" s="1" t="s">
        <v>24</v>
      </c>
      <c r="R44" s="1" t="s">
        <v>24</v>
      </c>
      <c r="S44" s="1" t="s">
        <v>24</v>
      </c>
      <c r="T44" s="1" t="s">
        <v>24</v>
      </c>
      <c r="U44" s="1" t="s">
        <v>24</v>
      </c>
      <c r="V44" s="1" t="s">
        <v>24</v>
      </c>
    </row>
    <row r="45" spans="1:22" ht="31.5" customHeight="1">
      <c r="A45" s="45" t="s">
        <v>66</v>
      </c>
      <c r="B45" s="45"/>
      <c r="C45" s="45"/>
      <c r="D45" s="45"/>
      <c r="E45" s="17" t="s">
        <v>67</v>
      </c>
      <c r="F45" s="18">
        <f>(357043.29+R45+S45)/1000+T45+U45+V45-1701.68</f>
        <v>2032.4461299999996</v>
      </c>
      <c r="G45" s="18">
        <f>2717773.46/1000</f>
        <v>2717.77346</v>
      </c>
      <c r="I45" s="1">
        <v>453057.89</v>
      </c>
      <c r="K45" s="1">
        <v>397774.73</v>
      </c>
      <c r="M45" s="1">
        <v>400757.88</v>
      </c>
      <c r="N45" s="1">
        <v>404455.43</v>
      </c>
      <c r="P45" s="1">
        <v>2466135.52</v>
      </c>
      <c r="R45" s="1">
        <v>346557.48</v>
      </c>
      <c r="S45" s="1">
        <v>369245.36</v>
      </c>
      <c r="T45" s="1">
        <v>333.98</v>
      </c>
      <c r="U45" s="1">
        <v>325.34</v>
      </c>
      <c r="V45" s="1">
        <v>2001.96</v>
      </c>
    </row>
    <row r="46" spans="1:22" ht="11.25">
      <c r="A46" s="16"/>
      <c r="B46" s="46" t="s">
        <v>68</v>
      </c>
      <c r="C46" s="46"/>
      <c r="D46" s="46"/>
      <c r="E46" s="11" t="s">
        <v>69</v>
      </c>
      <c r="F46" s="12">
        <f>(356735.29+R46+S46)/1000+T46+U46+V46</f>
        <v>2007.1963</v>
      </c>
      <c r="G46" s="12">
        <f>2651009.57/1000</f>
        <v>2651.0095699999997</v>
      </c>
      <c r="I46" s="1">
        <v>448437.39</v>
      </c>
      <c r="K46" s="1">
        <v>393843.23</v>
      </c>
      <c r="M46" s="1">
        <v>397897.88</v>
      </c>
      <c r="N46" s="1">
        <v>400279.1</v>
      </c>
      <c r="P46" s="1">
        <v>389105.44</v>
      </c>
      <c r="R46" s="1">
        <v>343134.98</v>
      </c>
      <c r="S46" s="1">
        <v>365266.03</v>
      </c>
      <c r="T46" s="1">
        <v>330.78</v>
      </c>
      <c r="U46" s="1">
        <v>319</v>
      </c>
      <c r="V46" s="1">
        <v>292.28</v>
      </c>
    </row>
    <row r="47" spans="1:22" ht="12">
      <c r="A47" s="43" t="s">
        <v>70</v>
      </c>
      <c r="B47" s="43"/>
      <c r="C47" s="43"/>
      <c r="D47" s="43"/>
      <c r="E47" s="9" t="s">
        <v>71</v>
      </c>
      <c r="F47" s="32">
        <f>714121.77/1000+V47</f>
        <v>717.87177</v>
      </c>
      <c r="G47" s="10">
        <f>(3732752.68+8058.75)/1000</f>
        <v>3740.81143</v>
      </c>
      <c r="I47" s="1" t="s">
        <v>24</v>
      </c>
      <c r="K47" s="1" t="s">
        <v>24</v>
      </c>
      <c r="M47" s="1" t="s">
        <v>24</v>
      </c>
      <c r="N47" s="1" t="s">
        <v>24</v>
      </c>
      <c r="P47" s="1" t="s">
        <v>24</v>
      </c>
      <c r="R47" s="1" t="s">
        <v>24</v>
      </c>
      <c r="S47" s="1" t="s">
        <v>24</v>
      </c>
      <c r="T47" s="1" t="s">
        <v>24</v>
      </c>
      <c r="U47" s="1" t="s">
        <v>24</v>
      </c>
      <c r="V47" s="1">
        <v>3.75</v>
      </c>
    </row>
    <row r="48" spans="1:22" ht="12">
      <c r="A48" s="42" t="s">
        <v>72</v>
      </c>
      <c r="B48" s="42"/>
      <c r="C48" s="42"/>
      <c r="D48" s="42"/>
      <c r="E48" s="11" t="s">
        <v>73</v>
      </c>
      <c r="F48" s="12">
        <v>1676.43</v>
      </c>
      <c r="G48" s="33" t="s">
        <v>24</v>
      </c>
      <c r="I48" s="1" t="s">
        <v>24</v>
      </c>
      <c r="K48" s="1" t="s">
        <v>24</v>
      </c>
      <c r="M48" s="1" t="s">
        <v>24</v>
      </c>
      <c r="N48" s="1" t="s">
        <v>24</v>
      </c>
      <c r="P48" s="1" t="s">
        <v>24</v>
      </c>
      <c r="R48" s="1" t="s">
        <v>24</v>
      </c>
      <c r="S48" s="1" t="s">
        <v>24</v>
      </c>
      <c r="T48" s="1" t="s">
        <v>24</v>
      </c>
      <c r="U48" s="1" t="s">
        <v>24</v>
      </c>
      <c r="V48" s="1" t="s">
        <v>24</v>
      </c>
    </row>
    <row r="49" spans="1:22" ht="24.75" customHeight="1">
      <c r="A49" s="43" t="s">
        <v>74</v>
      </c>
      <c r="B49" s="43"/>
      <c r="C49" s="43"/>
      <c r="D49" s="43"/>
      <c r="E49" s="9" t="s">
        <v>75</v>
      </c>
      <c r="F49" s="10">
        <f>437.2</f>
        <v>437.2</v>
      </c>
      <c r="G49" s="10">
        <f>1566323.22/1000</f>
        <v>1566.32322</v>
      </c>
      <c r="I49" s="1" t="s">
        <v>24</v>
      </c>
      <c r="K49" s="1">
        <v>444353.48</v>
      </c>
      <c r="M49" s="1">
        <v>70158.08</v>
      </c>
      <c r="N49" s="1">
        <v>99010.01</v>
      </c>
      <c r="P49" s="1">
        <v>29556.69</v>
      </c>
      <c r="R49" s="1">
        <v>99009.97</v>
      </c>
      <c r="S49" s="1">
        <v>200064.16</v>
      </c>
      <c r="T49" s="1">
        <v>98.02</v>
      </c>
      <c r="U49" s="1">
        <v>30.26</v>
      </c>
      <c r="V49" s="1">
        <v>9.85</v>
      </c>
    </row>
    <row r="50" spans="1:22" ht="28.5" customHeight="1">
      <c r="A50" s="42" t="s">
        <v>76</v>
      </c>
      <c r="B50" s="42"/>
      <c r="C50" s="42"/>
      <c r="D50" s="42"/>
      <c r="E50" s="11" t="s">
        <v>77</v>
      </c>
      <c r="F50" s="12">
        <v>29956.12</v>
      </c>
      <c r="G50" s="12">
        <f>57182991.73/1000</f>
        <v>57182.991729999994</v>
      </c>
      <c r="I50" s="1">
        <v>10989224.13</v>
      </c>
      <c r="K50" s="1">
        <v>7204274.35</v>
      </c>
      <c r="M50" s="1">
        <v>8059659.31</v>
      </c>
      <c r="N50" s="1">
        <v>10324120.74</v>
      </c>
      <c r="P50" s="1">
        <v>7685199.23</v>
      </c>
      <c r="R50" s="1">
        <v>6937201.35</v>
      </c>
      <c r="S50" s="1">
        <v>4593970.54</v>
      </c>
      <c r="T50" s="1">
        <v>5946.26</v>
      </c>
      <c r="U50" s="1">
        <v>3448.92</v>
      </c>
      <c r="V50" s="1">
        <v>1787.69</v>
      </c>
    </row>
    <row r="51" spans="1:22" ht="49.5" customHeight="1">
      <c r="A51" s="44" t="s">
        <v>78</v>
      </c>
      <c r="B51" s="44"/>
      <c r="C51" s="44"/>
      <c r="D51" s="44"/>
      <c r="E51" s="19" t="s">
        <v>79</v>
      </c>
      <c r="F51" s="20">
        <f>-40440.8</f>
        <v>-40440.8</v>
      </c>
      <c r="G51" s="20">
        <f>G19+G26+G30+G37-G45+G47+G49-G50</f>
        <v>-4828.699329999989</v>
      </c>
      <c r="I51" s="1">
        <v>-8612221.89</v>
      </c>
      <c r="M51" s="1" t="s">
        <v>90</v>
      </c>
      <c r="T51" s="1" t="s">
        <v>93</v>
      </c>
      <c r="U51" s="1" t="s">
        <v>95</v>
      </c>
      <c r="V51" s="1" t="s">
        <v>99</v>
      </c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38" t="s">
        <v>80</v>
      </c>
      <c r="B53" s="38"/>
      <c r="C53" s="38"/>
      <c r="D53" s="38"/>
      <c r="E53" s="38"/>
      <c r="F53" s="38"/>
      <c r="G53" s="38"/>
    </row>
    <row r="54" spans="1:7" s="4" customFormat="1" ht="17.25" customHeight="1">
      <c r="A54" s="39" t="s">
        <v>81</v>
      </c>
      <c r="B54" s="39"/>
      <c r="C54" s="39"/>
      <c r="D54" s="23"/>
      <c r="E54" s="22" t="s">
        <v>24</v>
      </c>
      <c r="F54" s="39" t="s">
        <v>96</v>
      </c>
      <c r="G54" s="39"/>
    </row>
    <row r="55" spans="1:7" s="4" customFormat="1" ht="11.25">
      <c r="A55" s="36" t="s">
        <v>82</v>
      </c>
      <c r="B55" s="36"/>
      <c r="C55" s="36"/>
      <c r="D55" s="24"/>
      <c r="E55" s="24" t="s">
        <v>83</v>
      </c>
      <c r="F55" s="36" t="s">
        <v>84</v>
      </c>
      <c r="G55" s="36"/>
    </row>
    <row r="56" spans="1:7" s="4" customFormat="1" ht="16.5" customHeight="1">
      <c r="A56" s="38" t="s">
        <v>85</v>
      </c>
      <c r="B56" s="38"/>
      <c r="C56" s="38"/>
      <c r="D56" s="38"/>
      <c r="E56" s="38"/>
      <c r="F56" s="38"/>
      <c r="G56" s="38"/>
    </row>
    <row r="57" spans="1:7" s="4" customFormat="1" ht="16.5" customHeight="1">
      <c r="A57" s="39" t="s">
        <v>87</v>
      </c>
      <c r="B57" s="39"/>
      <c r="C57" s="39"/>
      <c r="D57" s="23"/>
      <c r="E57" s="22" t="s">
        <v>24</v>
      </c>
      <c r="F57" s="39" t="s">
        <v>89</v>
      </c>
      <c r="G57" s="39"/>
    </row>
    <row r="58" spans="1:7" s="2" customFormat="1" ht="11.25">
      <c r="A58" s="36" t="s">
        <v>82</v>
      </c>
      <c r="B58" s="36"/>
      <c r="C58" s="36"/>
      <c r="D58" s="24"/>
      <c r="E58" s="24" t="s">
        <v>83</v>
      </c>
      <c r="F58" s="36" t="s">
        <v>84</v>
      </c>
      <c r="G58" s="36"/>
    </row>
    <row r="59" spans="1:8" ht="11.25">
      <c r="A59" s="5"/>
      <c r="B59" s="5"/>
      <c r="C59" s="5"/>
      <c r="D59" s="28"/>
      <c r="E59" s="28"/>
      <c r="F59" s="28"/>
      <c r="G59" s="28"/>
      <c r="H59" s="29"/>
    </row>
    <row r="60" spans="1:8" ht="11.25">
      <c r="A60" s="25" t="s">
        <v>88</v>
      </c>
      <c r="B60" s="5"/>
      <c r="C60" s="5"/>
      <c r="D60" s="28"/>
      <c r="E60" s="28"/>
      <c r="F60" s="30"/>
      <c r="G60" s="29"/>
      <c r="H60" s="29"/>
    </row>
    <row r="61" spans="1:8" ht="11.25">
      <c r="A61" s="25" t="s">
        <v>86</v>
      </c>
      <c r="B61" s="5"/>
      <c r="C61" s="5"/>
      <c r="D61" s="28"/>
      <c r="E61" s="28"/>
      <c r="F61" s="40"/>
      <c r="G61" s="41"/>
      <c r="H61" s="29"/>
    </row>
    <row r="62" spans="4:8" ht="10.5">
      <c r="D62" s="29"/>
      <c r="E62" s="29"/>
      <c r="F62" s="35"/>
      <c r="G62" s="29"/>
      <c r="H62" s="29"/>
    </row>
    <row r="63" spans="4:8" ht="10.5">
      <c r="D63" s="29"/>
      <c r="E63" s="29"/>
      <c r="F63" s="35"/>
      <c r="G63" s="31"/>
      <c r="H63" s="29"/>
    </row>
    <row r="64" spans="4:8" ht="10.5">
      <c r="D64" s="29"/>
      <c r="E64" s="29"/>
      <c r="F64" s="34"/>
      <c r="G64" s="29"/>
      <c r="H64" s="29"/>
    </row>
    <row r="65" spans="4:8" ht="10.5">
      <c r="D65" s="29"/>
      <c r="E65" s="29"/>
      <c r="F65" s="34"/>
      <c r="G65" s="29"/>
      <c r="H65" s="29"/>
    </row>
    <row r="66" spans="4:8" ht="10.5">
      <c r="D66" s="29"/>
      <c r="E66" s="29"/>
      <c r="F66" s="37"/>
      <c r="G66" s="37"/>
      <c r="H66" s="29"/>
    </row>
    <row r="67" spans="4:8" ht="10.5">
      <c r="D67" s="29"/>
      <c r="E67" s="29"/>
      <c r="F67" s="29"/>
      <c r="G67" s="29"/>
      <c r="H67" s="29"/>
    </row>
    <row r="68" spans="4:8" ht="10.5">
      <c r="D68" s="29"/>
      <c r="E68" s="29"/>
      <c r="F68" s="31"/>
      <c r="G68" s="29"/>
      <c r="H68" s="29"/>
    </row>
    <row r="69" spans="4:8" ht="10.5">
      <c r="D69" s="29"/>
      <c r="E69" s="29"/>
      <c r="F69" s="31"/>
      <c r="G69" s="29"/>
      <c r="H69" s="29"/>
    </row>
    <row r="70" spans="4:8" ht="10.5">
      <c r="D70" s="29"/>
      <c r="E70" s="29"/>
      <c r="F70" s="29"/>
      <c r="G70" s="29"/>
      <c r="H70" s="29"/>
    </row>
    <row r="72" ht="10.5">
      <c r="F72" s="27"/>
    </row>
  </sheetData>
  <mergeCells count="56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</mergeCells>
  <printOptions/>
  <pageMargins left="0.75" right="0.42" top="0.37" bottom="0.24" header="0.2" footer="0.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2010-07-13T13:21:13Z</cp:lastPrinted>
  <dcterms:created xsi:type="dcterms:W3CDTF">2009-08-03T11:03:42Z</dcterms:created>
  <dcterms:modified xsi:type="dcterms:W3CDTF">2010-07-13T13:25:15Z</dcterms:modified>
  <cp:category/>
  <cp:version/>
  <cp:contentType/>
  <cp:contentStatus/>
</cp:coreProperties>
</file>