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<sst xmlns="http://schemas.openxmlformats.org/spreadsheetml/2006/main" count="351" uniqueCount="111">
  <si>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</si>
  <si>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</si>
  <si>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</si>
  <si>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</si>
  <si>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</si>
  <si>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</si>
  <si>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</si>
  <si>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</si>
  <si>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</si>
  <si>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</si>
  <si>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</si>
  <si>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</si>
  <si>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</si>
  <si>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</si>
  <si>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</si>
  <si>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</si>
  <si>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</si>
  <si>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</si>
  <si>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</si>
  <si>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</si>
  <si>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</si>
  <si>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</si>
  <si>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</si>
  <si>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</si>
  <si>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</si>
  <si>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</si>
  <si>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</si>
  <si>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</si>
  <si>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</si>
  <si>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</si>
  <si>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</si>
  <si>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</si>
  <si>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</si>
  <si>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</si>
  <si>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</si>
  <si>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</si>
  <si>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</si>
  <si>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</si>
  <si>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</si>
  <si>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</si>
  <si>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</si>
  <si>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</si>
  <si>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</si>
  <si>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</si>
  <si>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</si>
  <si>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</si>
  <si>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</si>
  <si>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</si>
  <si>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</si>
  <si>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</si>
  <si>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</si>
  <si>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</si>
  <si>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</si>
  <si>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</si>
  <si>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</si>
  <si>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</si>
  <si>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</si>
  <si>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</si>
  <si>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</si>
  <si>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</si>
  <si>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</si>
  <si>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</si>
  <si>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</si>
  <si>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</si>
  <si>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</si>
  <si>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</si>
  <si>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</si>
  <si>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</si>
  <si>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</si>
  <si>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</si>
  <si>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</si>
  <si>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</si>
  <si>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</si>
  <si>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</si>
  <si>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</si>
  <si>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</si>
  <si>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</si>
  <si>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</si>
  <si>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</si>
  <si>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</si>
  <si>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</si>
  <si>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</si>
  <si>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</si>
  <si>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</si>
  <si>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</si>
  <si>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</si>
  <si>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</si>
  <si>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</si>
  <si>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</si>
  <si>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</si>
  <si>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11,663,379.14</t>
  </si>
  <si>
    <t>(тыс. руб.)</t>
  </si>
  <si>
    <t xml:space="preserve">              301.45</t>
  </si>
  <si>
    <t xml:space="preserve">          -27,081.42</t>
  </si>
  <si>
    <t xml:space="preserve">           -5,927.08</t>
  </si>
  <si>
    <t xml:space="preserve">          -37,886.59</t>
  </si>
  <si>
    <t>Грачева О.В.</t>
  </si>
  <si>
    <t xml:space="preserve">              -52.44</t>
  </si>
  <si>
    <t xml:space="preserve">          -35,063.77</t>
  </si>
  <si>
    <t xml:space="preserve">           16,331.27</t>
  </si>
  <si>
    <t xml:space="preserve">Открытый паевой инвестиционный фонд смешанных инвестиций "Северо-западный" </t>
  </si>
  <si>
    <t xml:space="preserve">           -5,163.45</t>
  </si>
  <si>
    <t xml:space="preserve">               16.42</t>
  </si>
  <si>
    <t xml:space="preserve">           12,925.71</t>
  </si>
  <si>
    <t xml:space="preserve">              253.79</t>
  </si>
  <si>
    <t xml:space="preserve">              -45.40</t>
  </si>
  <si>
    <t xml:space="preserve">            6,626.38</t>
  </si>
  <si>
    <t xml:space="preserve">            4,231.61</t>
  </si>
  <si>
    <t>на  31.12.2010    20:00мск</t>
  </si>
  <si>
    <t xml:space="preserve">              295.33</t>
  </si>
  <si>
    <t xml:space="preserve">           -6,986.68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</si>
</sst>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4" fontId="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28">
      <selection activeCell="AC28" sqref="AC1:AC16384"/>
    </sheetView>
  </sheetViews>
  <sheetFormatPr defaultColWidth="9.3320312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10" width="9.5" style="1" hidden="1" customWidth="1"/>
    <col min="11" max="11" width="13.66015625" style="1" hidden="1" customWidth="1"/>
    <col min="12" max="12" width="9.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hidden="1" customWidth="1"/>
    <col min="18" max="18" width="31.16015625" style="1" hidden="1" customWidth="1"/>
    <col min="19" max="19" width="26.5" style="1" hidden="1" customWidth="1"/>
    <col min="20" max="20" width="14.83203125" style="1" hidden="1" customWidth="1"/>
    <col min="21" max="21" width="10.66015625" style="1" hidden="1" customWidth="1"/>
    <col min="22" max="22" width="20" style="1" hidden="1" customWidth="1"/>
    <col min="23" max="23" width="35" style="1" hidden="1" customWidth="1"/>
    <col min="24" max="24" width="37.33203125" style="1" hidden="1" customWidth="1"/>
    <col min="25" max="25" width="23.5" style="1" hidden="1" customWidth="1"/>
    <col min="26" max="26" width="29.66015625" style="1" hidden="1" customWidth="1"/>
    <col min="27" max="27" width="9.5" style="1" hidden="1" customWidth="1"/>
    <col min="28" max="28" width="14.33203125" style="1" hidden="1" customWidth="1"/>
    <col min="29" max="29" width="9.5" style="1" hidden="1" customWidth="1"/>
    <col min="30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108</v>
      </c>
      <c r="B9" s="51"/>
      <c r="C9" s="51"/>
      <c r="D9" s="51"/>
      <c r="E9" s="51"/>
      <c r="F9" s="51"/>
      <c r="G9" s="51"/>
    </row>
    <row r="10" spans="1:7" ht="27" customHeight="1">
      <c r="A10" s="48" t="s">
        <v>100</v>
      </c>
      <c r="B10" s="48"/>
      <c r="C10" s="48"/>
      <c r="D10" s="48"/>
      <c r="E10" s="48"/>
      <c r="F10" s="48"/>
      <c r="G10" s="48"/>
    </row>
    <row r="11" spans="1:7" s="2" customFormat="1" ht="16.5" customHeight="1">
      <c r="A11" s="47" t="s">
        <v>8</v>
      </c>
      <c r="B11" s="47"/>
      <c r="C11" s="47"/>
      <c r="D11" s="47"/>
      <c r="E11" s="47"/>
      <c r="F11" s="47"/>
      <c r="G11" s="47"/>
    </row>
    <row r="12" spans="1:7" ht="11.25">
      <c r="A12" s="35" t="s">
        <v>9</v>
      </c>
      <c r="B12" s="35"/>
      <c r="C12" s="35"/>
      <c r="D12" s="35"/>
      <c r="E12" s="35"/>
      <c r="F12" s="35"/>
      <c r="G12" s="35"/>
    </row>
    <row r="13" spans="1:7" ht="16.5" customHeight="1">
      <c r="A13" s="48" t="s">
        <v>10</v>
      </c>
      <c r="B13" s="48"/>
      <c r="C13" s="48"/>
      <c r="D13" s="48"/>
      <c r="E13" s="48"/>
      <c r="F13" s="48"/>
      <c r="G13" s="48"/>
    </row>
    <row r="14" spans="1:7" ht="11.25">
      <c r="A14" s="49" t="s">
        <v>11</v>
      </c>
      <c r="B14" s="49"/>
      <c r="C14" s="49"/>
      <c r="D14" s="49"/>
      <c r="E14" s="49"/>
      <c r="F14" s="49"/>
      <c r="G14" s="49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6" t="s">
        <v>12</v>
      </c>
      <c r="B16" s="46"/>
      <c r="C16" s="46"/>
      <c r="D16" s="46"/>
      <c r="E16" s="7" t="s">
        <v>13</v>
      </c>
      <c r="F16" s="7" t="s">
        <v>14</v>
      </c>
      <c r="G16" s="7" t="s">
        <v>15</v>
      </c>
    </row>
    <row r="17" spans="1:28" ht="12">
      <c r="A17" s="40" t="s">
        <v>16</v>
      </c>
      <c r="B17" s="40"/>
      <c r="C17" s="40"/>
      <c r="D17" s="40"/>
      <c r="E17" s="9" t="s">
        <v>17</v>
      </c>
      <c r="F17" s="10">
        <f>200141.51+AB17</f>
        <v>235939.83000000002</v>
      </c>
      <c r="G17" s="10">
        <v>491075.3</v>
      </c>
      <c r="I17" s="1">
        <v>9801884.17</v>
      </c>
      <c r="K17" s="1">
        <v>25898981</v>
      </c>
      <c r="M17" s="1">
        <v>41169998.82</v>
      </c>
      <c r="N17" s="1">
        <v>27664347.05</v>
      </c>
      <c r="O17" s="1">
        <v>118091791.83</v>
      </c>
      <c r="Q17" s="1">
        <v>23245.3</v>
      </c>
      <c r="R17" s="1">
        <v>41025.09</v>
      </c>
      <c r="S17" s="1">
        <v>10039.58</v>
      </c>
      <c r="T17" s="1">
        <v>14962.43</v>
      </c>
      <c r="V17" s="1">
        <v>11299.54</v>
      </c>
      <c r="W17" s="1">
        <v>1989</v>
      </c>
      <c r="X17" s="1">
        <v>32657.92</v>
      </c>
      <c r="Y17" s="1">
        <v>26434.79</v>
      </c>
      <c r="AB17" s="1">
        <v>35798.32</v>
      </c>
    </row>
    <row r="18" spans="1:28" ht="12">
      <c r="A18" s="39" t="s">
        <v>18</v>
      </c>
      <c r="B18" s="39"/>
      <c r="C18" s="39"/>
      <c r="D18" s="39"/>
      <c r="E18" s="11" t="s">
        <v>19</v>
      </c>
      <c r="F18" s="12">
        <f>204731.99+AB18</f>
        <v>240234.97999999998</v>
      </c>
      <c r="G18" s="12">
        <v>484714.67</v>
      </c>
      <c r="I18" s="1">
        <v>9663021.03</v>
      </c>
      <c r="K18" s="1">
        <v>24949628.12</v>
      </c>
      <c r="M18" s="1">
        <v>41271097.08</v>
      </c>
      <c r="N18" s="1">
        <v>27325144.34</v>
      </c>
      <c r="O18" s="1">
        <v>116601755.27</v>
      </c>
      <c r="Q18" s="1">
        <v>23164.85</v>
      </c>
      <c r="R18" s="1">
        <v>40723.64</v>
      </c>
      <c r="S18" s="1">
        <v>15966.65</v>
      </c>
      <c r="T18" s="1">
        <v>15014.87</v>
      </c>
      <c r="V18" s="1">
        <v>11214.55</v>
      </c>
      <c r="W18" s="1">
        <v>1971.96</v>
      </c>
      <c r="X18" s="1">
        <v>32641.5</v>
      </c>
      <c r="Y18" s="1">
        <v>26181</v>
      </c>
      <c r="AB18" s="1">
        <v>35502.99</v>
      </c>
    </row>
    <row r="19" spans="1:28" ht="12">
      <c r="A19" s="45" t="s">
        <v>20</v>
      </c>
      <c r="B19" s="45"/>
      <c r="C19" s="45"/>
      <c r="D19" s="45"/>
      <c r="E19" s="13" t="s">
        <v>21</v>
      </c>
      <c r="F19" s="32">
        <f>F17-F18</f>
        <v>-4295.149999999965</v>
      </c>
      <c r="G19" s="14">
        <f>G17-G18</f>
        <v>6360.630000000005</v>
      </c>
      <c r="I19" s="1">
        <v>138863.14</v>
      </c>
      <c r="K19" s="1">
        <v>949352.88</v>
      </c>
      <c r="M19" s="1">
        <v>-101098.26</v>
      </c>
      <c r="N19" s="1">
        <v>339202.71</v>
      </c>
      <c r="O19" s="1">
        <v>1490036.56</v>
      </c>
      <c r="R19" s="1" t="s">
        <v>92</v>
      </c>
      <c r="S19" s="1" t="s">
        <v>94</v>
      </c>
      <c r="T19" s="1" t="s">
        <v>97</v>
      </c>
      <c r="V19" s="1">
        <v>84.99</v>
      </c>
      <c r="X19" s="1" t="s">
        <v>102</v>
      </c>
      <c r="Y19" s="1" t="s">
        <v>104</v>
      </c>
      <c r="AB19" s="1" t="s">
        <v>109</v>
      </c>
    </row>
    <row r="20" spans="1:28" ht="27" customHeight="1">
      <c r="A20" s="40" t="s">
        <v>22</v>
      </c>
      <c r="B20" s="40"/>
      <c r="C20" s="40"/>
      <c r="D20" s="40"/>
      <c r="E20" s="9" t="s">
        <v>23</v>
      </c>
      <c r="F20" s="27" t="s">
        <v>24</v>
      </c>
      <c r="G20" s="27"/>
      <c r="I20" s="1" t="s">
        <v>24</v>
      </c>
      <c r="K20" s="1" t="s">
        <v>24</v>
      </c>
      <c r="M20" s="1" t="s">
        <v>24</v>
      </c>
      <c r="N20" s="1" t="s">
        <v>24</v>
      </c>
      <c r="O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  <c r="V20" s="1" t="s">
        <v>24</v>
      </c>
      <c r="W20" s="1" t="s">
        <v>24</v>
      </c>
      <c r="X20" s="1" t="s">
        <v>24</v>
      </c>
      <c r="Y20" s="1" t="s">
        <v>24</v>
      </c>
      <c r="AB20" s="1" t="s">
        <v>24</v>
      </c>
    </row>
    <row r="21" spans="1:28" ht="27.75" customHeight="1">
      <c r="A21" s="40" t="s">
        <v>25</v>
      </c>
      <c r="B21" s="40"/>
      <c r="C21" s="40"/>
      <c r="D21" s="40"/>
      <c r="E21" s="9" t="s">
        <v>26</v>
      </c>
      <c r="F21" s="27" t="s">
        <v>24</v>
      </c>
      <c r="G21" s="27"/>
      <c r="I21" s="1" t="s">
        <v>24</v>
      </c>
      <c r="K21" s="1" t="s">
        <v>24</v>
      </c>
      <c r="M21" s="1" t="s">
        <v>24</v>
      </c>
      <c r="N21" s="1" t="s">
        <v>24</v>
      </c>
      <c r="O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  <c r="V21" s="1" t="s">
        <v>24</v>
      </c>
      <c r="W21" s="1" t="s">
        <v>24</v>
      </c>
      <c r="X21" s="1" t="s">
        <v>24</v>
      </c>
      <c r="Y21" s="1" t="s">
        <v>24</v>
      </c>
      <c r="AB21" s="1" t="s">
        <v>24</v>
      </c>
    </row>
    <row r="22" spans="1:28" ht="25.5" customHeight="1">
      <c r="A22" s="40" t="s">
        <v>27</v>
      </c>
      <c r="B22" s="40"/>
      <c r="C22" s="40"/>
      <c r="D22" s="40"/>
      <c r="E22" s="9" t="s">
        <v>28</v>
      </c>
      <c r="F22" s="15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O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  <c r="V22" s="1" t="s">
        <v>24</v>
      </c>
      <c r="W22" s="1" t="s">
        <v>24</v>
      </c>
      <c r="X22" s="1" t="s">
        <v>24</v>
      </c>
      <c r="Y22" s="1" t="s">
        <v>24</v>
      </c>
      <c r="AB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8" customHeight="1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8.75" customHeight="1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28" ht="20.25" customHeight="1">
      <c r="A26" s="40" t="s">
        <v>35</v>
      </c>
      <c r="B26" s="40"/>
      <c r="C26" s="40"/>
      <c r="D26" s="40"/>
      <c r="E26" s="9" t="s">
        <v>36</v>
      </c>
      <c r="F26" s="10">
        <f>3886.6+V26+W26+X26+Y26</f>
        <v>4049.8399999999997</v>
      </c>
      <c r="G26" s="10">
        <v>10799.76</v>
      </c>
      <c r="I26" s="1">
        <v>1024474.24</v>
      </c>
      <c r="K26" s="1">
        <v>965537.68</v>
      </c>
      <c r="M26" s="1">
        <v>854683.97</v>
      </c>
      <c r="N26" s="1">
        <v>829429.36</v>
      </c>
      <c r="O26" s="1">
        <v>831486.16</v>
      </c>
      <c r="P26" s="1">
        <v>797030.45</v>
      </c>
      <c r="Q26" s="1">
        <v>896.42</v>
      </c>
      <c r="R26" s="1">
        <v>846.08</v>
      </c>
      <c r="S26" s="1">
        <v>74.88</v>
      </c>
      <c r="T26" s="1">
        <v>466.59</v>
      </c>
      <c r="V26" s="1">
        <v>49.47</v>
      </c>
      <c r="W26" s="1">
        <v>52.75</v>
      </c>
      <c r="X26" s="1">
        <v>49.47</v>
      </c>
      <c r="Y26" s="1">
        <v>11.55</v>
      </c>
      <c r="AB26" s="1" t="s">
        <v>24</v>
      </c>
    </row>
    <row r="27" spans="1:28" ht="21.75" customHeight="1">
      <c r="A27" s="40" t="s">
        <v>37</v>
      </c>
      <c r="B27" s="40"/>
      <c r="C27" s="40"/>
      <c r="D27" s="40"/>
      <c r="E27" s="9" t="s">
        <v>38</v>
      </c>
      <c r="F27" s="10">
        <f>4016.69+Z27+0.01+AB27</f>
        <v>5145.92</v>
      </c>
      <c r="G27" s="10">
        <v>4671.42</v>
      </c>
      <c r="I27" s="1">
        <v>1082076.69</v>
      </c>
      <c r="K27" s="1" t="s">
        <v>24</v>
      </c>
      <c r="M27" s="1">
        <v>504118</v>
      </c>
      <c r="N27" s="1">
        <v>631895.38</v>
      </c>
      <c r="O27" s="1">
        <v>252458.88</v>
      </c>
      <c r="P27" s="1">
        <v>5338</v>
      </c>
      <c r="Q27" s="1">
        <v>25.45</v>
      </c>
      <c r="R27" s="1" t="s">
        <v>24</v>
      </c>
      <c r="S27" s="1" t="s">
        <v>24</v>
      </c>
      <c r="T27" s="1">
        <v>315.48</v>
      </c>
      <c r="V27" s="1">
        <v>144.97</v>
      </c>
      <c r="W27" s="1">
        <v>103.18</v>
      </c>
      <c r="X27" s="1">
        <v>1012.41</v>
      </c>
      <c r="Y27" s="1">
        <v>1073.75</v>
      </c>
      <c r="Z27" s="1">
        <v>269.59</v>
      </c>
      <c r="AB27" s="1">
        <v>859.63</v>
      </c>
    </row>
    <row r="28" spans="1:26" ht="21.75" customHeight="1">
      <c r="A28" s="40" t="s">
        <v>39</v>
      </c>
      <c r="B28" s="40"/>
      <c r="C28" s="40"/>
      <c r="D28" s="40"/>
      <c r="E28" s="9" t="s">
        <v>40</v>
      </c>
      <c r="F28" s="15"/>
      <c r="G28" s="15"/>
      <c r="Z28" s="1" t="s">
        <v>24</v>
      </c>
    </row>
    <row r="29" spans="1:28" ht="20.25" customHeight="1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  <c r="V29" s="1" t="s">
        <v>24</v>
      </c>
      <c r="W29" s="1" t="s">
        <v>24</v>
      </c>
      <c r="X29" s="1" t="s">
        <v>24</v>
      </c>
      <c r="Y29" s="1" t="s">
        <v>24</v>
      </c>
      <c r="AB29" s="1" t="s">
        <v>24</v>
      </c>
    </row>
    <row r="30" spans="1:26" ht="25.5" customHeight="1">
      <c r="A30" s="45" t="s">
        <v>43</v>
      </c>
      <c r="B30" s="45"/>
      <c r="C30" s="45"/>
      <c r="D30" s="45"/>
      <c r="E30" s="13" t="s">
        <v>44</v>
      </c>
      <c r="F30" s="14">
        <f>(10858965.88+P30+P40)/1000+Q30+R30+S30+T30+V30+W30+X30+Y30+Z30+AB30</f>
        <v>63693.29028</v>
      </c>
      <c r="G30" s="14">
        <v>254071.74</v>
      </c>
      <c r="I30" s="1">
        <v>19742440.15</v>
      </c>
      <c r="K30" s="1">
        <v>38716736.99</v>
      </c>
      <c r="M30" s="1">
        <v>16354475.58</v>
      </c>
      <c r="N30" s="1">
        <v>4914643.33</v>
      </c>
      <c r="O30" s="1">
        <v>27096060.88</v>
      </c>
      <c r="P30" s="1">
        <v>-14045095.6</v>
      </c>
      <c r="Q30" s="1">
        <v>29961.07</v>
      </c>
      <c r="R30" s="1">
        <v>-116.8</v>
      </c>
      <c r="S30" s="1">
        <v>-26316.6</v>
      </c>
      <c r="T30" s="1">
        <v>-2395.86</v>
      </c>
      <c r="V30" s="1">
        <v>18432.33</v>
      </c>
      <c r="W30" s="1">
        <v>-3373.73</v>
      </c>
      <c r="X30" s="1">
        <v>17424.41</v>
      </c>
      <c r="Y30" s="1">
        <v>15295.84</v>
      </c>
      <c r="Z30" s="1">
        <v>17967.39</v>
      </c>
    </row>
    <row r="31" spans="1:7" ht="12">
      <c r="A31" s="40" t="s">
        <v>45</v>
      </c>
      <c r="B31" s="40"/>
      <c r="C31" s="40"/>
      <c r="D31" s="40"/>
      <c r="E31" s="9"/>
      <c r="F31" s="15"/>
      <c r="G31" s="15"/>
    </row>
    <row r="32" spans="1:25" ht="12">
      <c r="A32" s="8"/>
      <c r="B32" s="44" t="s">
        <v>46</v>
      </c>
      <c r="C32" s="44"/>
      <c r="D32" s="44"/>
      <c r="E32" s="9" t="s">
        <v>47</v>
      </c>
      <c r="F32" s="10">
        <f>-2794075.91/1000+Q32+R32+S32+T32+V32+W32+X32+Y32+Z30+AB32</f>
        <v>63334.92409</v>
      </c>
      <c r="G32" s="10">
        <v>251108.5</v>
      </c>
      <c r="I32" s="1">
        <v>20228041.95</v>
      </c>
      <c r="K32" s="1">
        <v>38709026.62</v>
      </c>
      <c r="M32" s="1">
        <v>15668005.18</v>
      </c>
      <c r="N32" s="1">
        <v>5241162.53</v>
      </c>
      <c r="O32" s="1">
        <v>27096060.88</v>
      </c>
      <c r="P32" s="31">
        <v>-136530410.79</v>
      </c>
      <c r="Q32" s="1">
        <v>29685.52</v>
      </c>
      <c r="R32" s="1">
        <v>-447.8</v>
      </c>
      <c r="S32" s="1">
        <v>-26294.75</v>
      </c>
      <c r="T32" s="1">
        <v>-2592.42</v>
      </c>
      <c r="V32" s="1">
        <v>18437.45</v>
      </c>
      <c r="W32" s="1">
        <v>-3368.01</v>
      </c>
      <c r="X32" s="1">
        <v>17448.49</v>
      </c>
      <c r="Y32" s="1">
        <v>15293.13</v>
      </c>
    </row>
    <row r="33" spans="1:28" ht="12">
      <c r="A33" s="8"/>
      <c r="B33" s="44" t="s">
        <v>48</v>
      </c>
      <c r="C33" s="44"/>
      <c r="D33" s="44"/>
      <c r="E33" s="9" t="s">
        <v>49</v>
      </c>
      <c r="F33" s="10">
        <f>-390683.81/1000+Q33+R33+S33+T33+V33+W33+X33+Y33</f>
        <v>358.37618999999995</v>
      </c>
      <c r="G33" s="10">
        <v>2963.25</v>
      </c>
      <c r="I33" s="1">
        <v>-485601.8</v>
      </c>
      <c r="K33" s="1">
        <v>7710.37</v>
      </c>
      <c r="M33" s="1">
        <v>686470.4</v>
      </c>
      <c r="N33" s="1">
        <v>-326519.2</v>
      </c>
      <c r="O33" s="1" t="s">
        <v>24</v>
      </c>
      <c r="P33" s="31">
        <v>-392053.81</v>
      </c>
      <c r="Q33" s="1">
        <v>275.54</v>
      </c>
      <c r="R33" s="1">
        <v>331</v>
      </c>
      <c r="S33" s="1">
        <v>-21.85</v>
      </c>
      <c r="T33" s="1">
        <v>196.57</v>
      </c>
      <c r="V33" s="1">
        <v>-5.12</v>
      </c>
      <c r="W33" s="1">
        <v>-5.72</v>
      </c>
      <c r="X33" s="1">
        <v>-24.07</v>
      </c>
      <c r="Y33" s="1">
        <v>2.71</v>
      </c>
      <c r="Z33" s="1" t="s">
        <v>24</v>
      </c>
      <c r="AB33" s="1" t="s">
        <v>24</v>
      </c>
    </row>
    <row r="34" spans="1:28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1" t="s">
        <v>24</v>
      </c>
      <c r="V34" s="1" t="s">
        <v>24</v>
      </c>
      <c r="W34" s="1" t="s">
        <v>24</v>
      </c>
      <c r="X34" s="1" t="s">
        <v>24</v>
      </c>
      <c r="Y34" s="1" t="s">
        <v>24</v>
      </c>
      <c r="Z34" s="1" t="s">
        <v>24</v>
      </c>
      <c r="AB34" s="1" t="s">
        <v>24</v>
      </c>
    </row>
    <row r="35" spans="1:28" ht="12">
      <c r="A35" s="8"/>
      <c r="B35" s="44" t="s">
        <v>52</v>
      </c>
      <c r="C35" s="44"/>
      <c r="D35" s="44"/>
      <c r="E35" s="9" t="s">
        <v>53</v>
      </c>
      <c r="F35" s="15" t="s">
        <v>24</v>
      </c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24</v>
      </c>
      <c r="T35" s="1" t="s">
        <v>24</v>
      </c>
      <c r="V35" s="1" t="s">
        <v>24</v>
      </c>
      <c r="W35" s="1" t="s">
        <v>24</v>
      </c>
      <c r="X35" s="1" t="s">
        <v>24</v>
      </c>
      <c r="Y35" s="1" t="s">
        <v>24</v>
      </c>
      <c r="Z35" s="1" t="s">
        <v>24</v>
      </c>
      <c r="AB35" s="1" t="s">
        <v>24</v>
      </c>
    </row>
    <row r="36" spans="1:28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 t="s">
        <v>24</v>
      </c>
      <c r="V36" s="1" t="s">
        <v>24</v>
      </c>
      <c r="W36" s="1" t="s">
        <v>24</v>
      </c>
      <c r="X36" s="1" t="s">
        <v>24</v>
      </c>
      <c r="Y36" s="1" t="s">
        <v>24</v>
      </c>
      <c r="Z36" s="1" t="s">
        <v>24</v>
      </c>
      <c r="AB36" s="29">
        <f>F30+F37</f>
        <v>60386.02028</v>
      </c>
    </row>
    <row r="37" spans="1:28" ht="21" customHeight="1">
      <c r="A37" s="45" t="s">
        <v>56</v>
      </c>
      <c r="B37" s="45"/>
      <c r="C37" s="45"/>
      <c r="D37" s="45"/>
      <c r="E37" s="13" t="s">
        <v>57</v>
      </c>
      <c r="F37" s="14">
        <f>R37+S37+T37+W37+Y37+0.01+AB37</f>
        <v>-3307.270000000004</v>
      </c>
      <c r="G37" s="14">
        <v>-29869.3</v>
      </c>
      <c r="I37" s="1">
        <v>-210531.35</v>
      </c>
      <c r="K37" s="1">
        <v>-31335533</v>
      </c>
      <c r="M37" s="1" t="s">
        <v>24</v>
      </c>
      <c r="N37" s="1" t="s">
        <v>24</v>
      </c>
      <c r="O37" s="1">
        <v>-9391.54</v>
      </c>
      <c r="P37" s="29">
        <f>F37</f>
        <v>-3307.270000000004</v>
      </c>
      <c r="Q37" s="1" t="s">
        <v>24</v>
      </c>
      <c r="R37" s="1">
        <v>-8.35</v>
      </c>
      <c r="S37" s="1">
        <v>-68.35</v>
      </c>
      <c r="T37" s="1">
        <v>-26346.12</v>
      </c>
      <c r="V37" s="1" t="s">
        <v>24</v>
      </c>
      <c r="W37" s="1">
        <v>-3.95</v>
      </c>
      <c r="X37" s="1" t="s">
        <v>24</v>
      </c>
      <c r="Y37" s="1">
        <v>-45.4</v>
      </c>
      <c r="AB37" s="1">
        <v>23164.89</v>
      </c>
    </row>
    <row r="38" spans="1:26" ht="12">
      <c r="A38" s="40" t="s">
        <v>45</v>
      </c>
      <c r="B38" s="40"/>
      <c r="C38" s="40"/>
      <c r="D38" s="40"/>
      <c r="E38" s="9"/>
      <c r="F38" s="15"/>
      <c r="G38" s="15"/>
      <c r="Z38" s="1" t="s">
        <v>24</v>
      </c>
    </row>
    <row r="39" spans="1:28" ht="12">
      <c r="A39" s="8"/>
      <c r="B39" s="44" t="s">
        <v>46</v>
      </c>
      <c r="C39" s="44"/>
      <c r="D39" s="44"/>
      <c r="E39" s="9" t="s">
        <v>58</v>
      </c>
      <c r="F39" s="10">
        <f>R39+S39+T39+W39+Y37+AB37</f>
        <v>23028.29</v>
      </c>
      <c r="G39" s="10">
        <v>-87.31</v>
      </c>
      <c r="I39" s="1">
        <v>46150</v>
      </c>
      <c r="K39" s="1">
        <v>100050</v>
      </c>
      <c r="M39" s="1" t="s">
        <v>24</v>
      </c>
      <c r="N39" s="1" t="s">
        <v>24</v>
      </c>
      <c r="O39" s="1">
        <v>-146059.2</v>
      </c>
      <c r="Q39" s="1" t="s">
        <v>24</v>
      </c>
      <c r="R39" s="1">
        <v>-8.35</v>
      </c>
      <c r="S39" s="1">
        <v>-68.35</v>
      </c>
      <c r="T39" s="1">
        <v>-10.55</v>
      </c>
      <c r="V39" s="1" t="s">
        <v>24</v>
      </c>
      <c r="W39" s="1">
        <v>-3.95</v>
      </c>
      <c r="X39" s="1" t="s">
        <v>24</v>
      </c>
      <c r="Y39" s="1" t="s">
        <v>105</v>
      </c>
      <c r="Z39" s="29">
        <f>F30+F37</f>
        <v>60386.02028</v>
      </c>
      <c r="AB39" s="1" t="s">
        <v>24</v>
      </c>
    </row>
    <row r="40" spans="1:28" ht="12">
      <c r="A40" s="8"/>
      <c r="B40" s="44" t="s">
        <v>48</v>
      </c>
      <c r="C40" s="44"/>
      <c r="D40" s="44"/>
      <c r="E40" s="9" t="s">
        <v>59</v>
      </c>
      <c r="F40" s="10">
        <f>T40+0.01</f>
        <v>-26335.56</v>
      </c>
      <c r="G40" s="10">
        <v>-29781.99</v>
      </c>
      <c r="I40" s="1">
        <v>-256681.35</v>
      </c>
      <c r="K40" s="1">
        <v>-31435583</v>
      </c>
      <c r="M40" s="1" t="s">
        <v>24</v>
      </c>
      <c r="N40" s="1" t="s">
        <v>24</v>
      </c>
      <c r="O40" s="1">
        <v>136667.66</v>
      </c>
      <c r="P40" s="1">
        <v>1370</v>
      </c>
      <c r="Q40" s="1" t="s">
        <v>24</v>
      </c>
      <c r="R40" s="1" t="s">
        <v>24</v>
      </c>
      <c r="S40" s="1" t="s">
        <v>24</v>
      </c>
      <c r="T40" s="1">
        <v>-26335.57</v>
      </c>
      <c r="V40" s="1" t="s">
        <v>24</v>
      </c>
      <c r="W40" s="1" t="s">
        <v>24</v>
      </c>
      <c r="X40" s="1" t="s">
        <v>24</v>
      </c>
      <c r="Y40" s="1" t="s">
        <v>24</v>
      </c>
      <c r="Z40" s="1" t="s">
        <v>24</v>
      </c>
      <c r="AB40" s="29" t="s">
        <v>24</v>
      </c>
    </row>
    <row r="41" spans="1:28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24</v>
      </c>
      <c r="V41" s="1" t="s">
        <v>24</v>
      </c>
      <c r="W41" s="1" t="s">
        <v>24</v>
      </c>
      <c r="X41" s="1" t="s">
        <v>24</v>
      </c>
      <c r="Y41" s="1" t="s">
        <v>24</v>
      </c>
      <c r="Z41" s="1" t="s">
        <v>24</v>
      </c>
      <c r="AB41" s="1" t="s">
        <v>24</v>
      </c>
    </row>
    <row r="42" spans="1:28" ht="12">
      <c r="A42" s="8"/>
      <c r="B42" s="44" t="s">
        <v>52</v>
      </c>
      <c r="C42" s="44"/>
      <c r="D42" s="44"/>
      <c r="E42" s="9" t="s">
        <v>61</v>
      </c>
      <c r="F42" s="15" t="s">
        <v>24</v>
      </c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24</v>
      </c>
      <c r="V42" s="1" t="s">
        <v>24</v>
      </c>
      <c r="W42" s="1" t="s">
        <v>24</v>
      </c>
      <c r="X42" s="1" t="s">
        <v>24</v>
      </c>
      <c r="Y42" s="1" t="s">
        <v>24</v>
      </c>
      <c r="AB42" s="1" t="s">
        <v>24</v>
      </c>
    </row>
    <row r="43" spans="1:26" ht="12">
      <c r="A43" s="8"/>
      <c r="B43" s="44" t="s">
        <v>62</v>
      </c>
      <c r="C43" s="44"/>
      <c r="D43" s="44"/>
      <c r="E43" s="9" t="s">
        <v>63</v>
      </c>
      <c r="F43" s="15"/>
      <c r="G43" s="15"/>
      <c r="Z43" s="1" t="s">
        <v>24</v>
      </c>
    </row>
    <row r="44" spans="1:28" ht="32.25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  <c r="R44" s="1" t="s">
        <v>24</v>
      </c>
      <c r="S44" s="1" t="s">
        <v>24</v>
      </c>
      <c r="T44" s="1" t="s">
        <v>24</v>
      </c>
      <c r="V44" s="1" t="s">
        <v>24</v>
      </c>
      <c r="W44" s="1" t="s">
        <v>24</v>
      </c>
      <c r="X44" s="1" t="s">
        <v>24</v>
      </c>
      <c r="Y44" s="1" t="s">
        <v>24</v>
      </c>
      <c r="AB44" s="1" t="s">
        <v>24</v>
      </c>
    </row>
    <row r="45" spans="1:29" ht="41.25" customHeight="1">
      <c r="A45" s="42" t="s">
        <v>66</v>
      </c>
      <c r="B45" s="42"/>
      <c r="C45" s="42"/>
      <c r="D45" s="42"/>
      <c r="E45" s="17" t="s">
        <v>67</v>
      </c>
      <c r="F45" s="18">
        <f>16204+97.83</f>
        <v>16301.83</v>
      </c>
      <c r="G45" s="18">
        <v>17187.4</v>
      </c>
      <c r="I45" s="1">
        <v>1670943.76</v>
      </c>
      <c r="K45" s="1">
        <v>1587153.95</v>
      </c>
      <c r="M45" s="1">
        <v>1696288.67</v>
      </c>
      <c r="N45" s="1">
        <v>1688482.32</v>
      </c>
      <c r="O45" s="1">
        <v>5993313.28</v>
      </c>
      <c r="P45" s="1">
        <v>1460861.85</v>
      </c>
      <c r="Q45" s="1">
        <v>1575.86</v>
      </c>
      <c r="R45" s="1">
        <v>1376.02</v>
      </c>
      <c r="S45" s="1">
        <v>1224.37</v>
      </c>
      <c r="T45" s="1">
        <v>5000.98</v>
      </c>
      <c r="V45" s="1">
        <v>1022.57</v>
      </c>
      <c r="W45" s="1">
        <v>1122.39</v>
      </c>
      <c r="X45" s="1">
        <v>1278.32</v>
      </c>
      <c r="Y45" s="1">
        <v>1381.61</v>
      </c>
      <c r="Z45" s="1">
        <v>1566.44</v>
      </c>
      <c r="AC45" s="1">
        <v>57.04</v>
      </c>
    </row>
    <row r="46" spans="1:28" ht="11.25">
      <c r="A46" s="16"/>
      <c r="B46" s="43" t="s">
        <v>68</v>
      </c>
      <c r="C46" s="43"/>
      <c r="D46" s="43"/>
      <c r="E46" s="11" t="s">
        <v>69</v>
      </c>
      <c r="F46" s="12">
        <f>(1557665.32+P46)/1000+Q46+R46+S46+T46+V46+W46+X46+Y46+Z46+AB46</f>
        <v>16140.444169999999</v>
      </c>
      <c r="G46" s="12">
        <v>17055.9</v>
      </c>
      <c r="I46" s="1">
        <v>1665861.26</v>
      </c>
      <c r="K46" s="1">
        <v>1583064.95</v>
      </c>
      <c r="M46" s="1">
        <v>1692974.67</v>
      </c>
      <c r="N46" s="1">
        <v>1684874.15</v>
      </c>
      <c r="O46" s="1">
        <v>1670340.66</v>
      </c>
      <c r="P46" s="1">
        <v>1456418.85</v>
      </c>
      <c r="Q46" s="1">
        <v>1569.71</v>
      </c>
      <c r="R46" s="1">
        <v>1371.93</v>
      </c>
      <c r="S46" s="1">
        <v>1214.64</v>
      </c>
      <c r="T46" s="1">
        <v>1098.87</v>
      </c>
      <c r="V46" s="1">
        <v>1011.2</v>
      </c>
      <c r="W46" s="1">
        <v>1119.66</v>
      </c>
      <c r="X46" s="1">
        <v>1274.31</v>
      </c>
      <c r="Y46" s="1">
        <v>1376.29</v>
      </c>
      <c r="Z46" s="1">
        <v>1561.89</v>
      </c>
      <c r="AB46" s="1">
        <v>1527.86</v>
      </c>
    </row>
    <row r="47" spans="1:28" ht="12">
      <c r="A47" s="40" t="s">
        <v>70</v>
      </c>
      <c r="B47" s="40"/>
      <c r="C47" s="40"/>
      <c r="D47" s="40"/>
      <c r="E47" s="9" t="s">
        <v>71</v>
      </c>
      <c r="F47" s="10">
        <f>(1500565.02+198161.3)/1000+T47+W47</f>
        <v>1705.3163200000001</v>
      </c>
      <c r="G47" s="10">
        <f>(8246114.46+40432.21+100)/1000</f>
        <v>8286.64667</v>
      </c>
      <c r="I47" s="1" t="s">
        <v>24</v>
      </c>
      <c r="K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>
        <v>3.67</v>
      </c>
      <c r="V47" s="1" t="s">
        <v>24</v>
      </c>
      <c r="W47" s="1">
        <v>2.92</v>
      </c>
      <c r="X47" s="1" t="s">
        <v>24</v>
      </c>
      <c r="Y47" s="1" t="s">
        <v>24</v>
      </c>
      <c r="Z47" s="1" t="s">
        <v>24</v>
      </c>
      <c r="AB47" s="1" t="s">
        <v>24</v>
      </c>
    </row>
    <row r="48" spans="1:28" ht="15.75" customHeight="1">
      <c r="A48" s="39" t="s">
        <v>72</v>
      </c>
      <c r="B48" s="39"/>
      <c r="C48" s="39"/>
      <c r="D48" s="39"/>
      <c r="E48" s="11" t="s">
        <v>73</v>
      </c>
      <c r="F48" s="19">
        <v>3840.47</v>
      </c>
      <c r="G48" s="34">
        <v>4314.3</v>
      </c>
      <c r="I48" s="1" t="s">
        <v>24</v>
      </c>
      <c r="K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24</v>
      </c>
      <c r="V48" s="1" t="s">
        <v>24</v>
      </c>
      <c r="W48" s="1" t="s">
        <v>24</v>
      </c>
      <c r="X48" s="1" t="s">
        <v>24</v>
      </c>
      <c r="Y48" s="1" t="s">
        <v>24</v>
      </c>
      <c r="Z48" s="29" t="s">
        <v>24</v>
      </c>
      <c r="AB48" s="33" t="s">
        <v>24</v>
      </c>
    </row>
    <row r="49" spans="1:28" ht="24" customHeight="1">
      <c r="A49" s="40" t="s">
        <v>74</v>
      </c>
      <c r="B49" s="40"/>
      <c r="C49" s="40"/>
      <c r="D49" s="40"/>
      <c r="E49" s="9" t="s">
        <v>75</v>
      </c>
      <c r="F49" s="10">
        <f>3284.99+AB49</f>
        <v>3404.99</v>
      </c>
      <c r="G49" s="10">
        <v>3007.53</v>
      </c>
      <c r="I49" s="1">
        <v>366141.02</v>
      </c>
      <c r="K49" s="1">
        <v>49407.15</v>
      </c>
      <c r="M49" s="1">
        <v>88903.69</v>
      </c>
      <c r="N49" s="1">
        <v>88815.9</v>
      </c>
      <c r="O49" s="1">
        <v>376734.43</v>
      </c>
      <c r="P49" s="1">
        <v>69169.93</v>
      </c>
      <c r="Q49" s="1">
        <v>94.19</v>
      </c>
      <c r="R49" s="1">
        <v>1049.21</v>
      </c>
      <c r="S49" s="1">
        <v>148.22</v>
      </c>
      <c r="T49" s="1">
        <v>458.86</v>
      </c>
      <c r="V49" s="1">
        <v>341.36</v>
      </c>
      <c r="W49" s="1">
        <v>856.78</v>
      </c>
      <c r="X49" s="1">
        <v>9.85</v>
      </c>
      <c r="Y49" s="1" t="s">
        <v>24</v>
      </c>
      <c r="AB49" s="33">
        <v>120</v>
      </c>
    </row>
    <row r="50" spans="1:28" ht="32.25" customHeight="1">
      <c r="A50" s="39" t="s">
        <v>76</v>
      </c>
      <c r="B50" s="39"/>
      <c r="C50" s="39"/>
      <c r="D50" s="39"/>
      <c r="E50" s="11" t="s">
        <v>77</v>
      </c>
      <c r="F50" s="12">
        <f>(18880449.19+P50)/1000+Q50+R50+S50+T50+V50+W50+X50+0.01+Y50+Z50+AB50</f>
        <v>165008.46626</v>
      </c>
      <c r="G50" s="12">
        <v>109295.94</v>
      </c>
      <c r="I50" s="1">
        <v>8809140.99</v>
      </c>
      <c r="K50" s="1">
        <v>6775849.57</v>
      </c>
      <c r="M50" s="1">
        <v>15759149.21</v>
      </c>
      <c r="N50" s="1">
        <v>14018501.52</v>
      </c>
      <c r="O50" s="1">
        <v>23735765.39</v>
      </c>
      <c r="P50" s="1">
        <v>9266537.07</v>
      </c>
      <c r="Q50" s="1">
        <v>42901.95</v>
      </c>
      <c r="R50" s="1">
        <v>27776.99</v>
      </c>
      <c r="S50" s="1">
        <v>4573.29</v>
      </c>
      <c r="T50" s="1">
        <v>2570.8</v>
      </c>
      <c r="V50" s="1">
        <v>1699.28</v>
      </c>
      <c r="W50" s="1">
        <v>1696.04</v>
      </c>
      <c r="X50" s="1">
        <v>4308.54</v>
      </c>
      <c r="Y50" s="1">
        <v>8581.54</v>
      </c>
      <c r="Z50" s="1">
        <v>12860.89</v>
      </c>
      <c r="AB50" s="33">
        <v>29892.15</v>
      </c>
    </row>
    <row r="51" spans="1:28" ht="60" customHeight="1">
      <c r="A51" s="41" t="s">
        <v>78</v>
      </c>
      <c r="B51" s="41"/>
      <c r="C51" s="41"/>
      <c r="D51" s="41"/>
      <c r="E51" s="20" t="s">
        <v>79</v>
      </c>
      <c r="F51" s="21">
        <f>F19+F26+F27+F30+F37-F45+F47-F48+F49-F50-0.01</f>
        <v>-114753.83965999995</v>
      </c>
      <c r="G51" s="21">
        <f>G19+G26+G27+G30+G37-G45+G47+G49-G50-G48+0.01</f>
        <v>126530.79666999998</v>
      </c>
      <c r="I51" s="1" t="s">
        <v>90</v>
      </c>
      <c r="M51" s="1">
        <v>245645.1</v>
      </c>
      <c r="R51" s="1" t="s">
        <v>93</v>
      </c>
      <c r="S51" s="1" t="s">
        <v>95</v>
      </c>
      <c r="T51" s="1" t="s">
        <v>98</v>
      </c>
      <c r="V51" s="1" t="s">
        <v>99</v>
      </c>
      <c r="W51" s="1" t="s">
        <v>101</v>
      </c>
      <c r="X51" s="1" t="s">
        <v>103</v>
      </c>
      <c r="Y51" s="1" t="s">
        <v>106</v>
      </c>
      <c r="Z51" s="1" t="s">
        <v>107</v>
      </c>
      <c r="AB51" s="29" t="s">
        <v>110</v>
      </c>
    </row>
    <row r="52" spans="1:13" ht="12">
      <c r="A52" s="22"/>
      <c r="B52" s="22"/>
      <c r="C52" s="22"/>
      <c r="D52" s="22"/>
      <c r="E52" s="5"/>
      <c r="F52" s="5"/>
      <c r="G52" s="22"/>
      <c r="M52" s="29">
        <f>F51+M51</f>
        <v>130891.26034000005</v>
      </c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13" s="4" customFormat="1" ht="17.25" customHeight="1">
      <c r="A54" s="37" t="s">
        <v>81</v>
      </c>
      <c r="B54" s="37"/>
      <c r="C54" s="37"/>
      <c r="D54" s="24"/>
      <c r="E54" s="23" t="s">
        <v>24</v>
      </c>
      <c r="F54" s="37" t="s">
        <v>96</v>
      </c>
      <c r="G54" s="37"/>
      <c r="M54" s="28">
        <v>387573064.26</v>
      </c>
    </row>
    <row r="55" spans="1:7" s="4" customFormat="1" ht="11.25">
      <c r="A55" s="38" t="s">
        <v>82</v>
      </c>
      <c r="B55" s="38"/>
      <c r="C55" s="38"/>
      <c r="D55" s="25"/>
      <c r="E55" s="25" t="s">
        <v>83</v>
      </c>
      <c r="F55" s="38" t="s">
        <v>84</v>
      </c>
      <c r="G55" s="38"/>
    </row>
    <row r="56" spans="1:13" s="4" customFormat="1" ht="16.5" customHeight="1">
      <c r="A56" s="36" t="s">
        <v>85</v>
      </c>
      <c r="B56" s="36"/>
      <c r="C56" s="36"/>
      <c r="D56" s="36"/>
      <c r="E56" s="36"/>
      <c r="F56" s="36"/>
      <c r="G56" s="36"/>
      <c r="M56" s="28">
        <v>252447574.08</v>
      </c>
    </row>
    <row r="57" spans="1:13" s="4" customFormat="1" ht="16.5" customHeight="1">
      <c r="A57" s="37" t="s">
        <v>87</v>
      </c>
      <c r="B57" s="37"/>
      <c r="C57" s="37"/>
      <c r="D57" s="24"/>
      <c r="E57" s="23" t="s">
        <v>24</v>
      </c>
      <c r="F57" s="37" t="s">
        <v>89</v>
      </c>
      <c r="G57" s="37"/>
      <c r="M57" s="28">
        <f>M54-M56</f>
        <v>135125490.17999998</v>
      </c>
    </row>
    <row r="58" spans="1:7" s="2" customFormat="1" ht="11.25">
      <c r="A58" s="38" t="s">
        <v>82</v>
      </c>
      <c r="B58" s="38"/>
      <c r="C58" s="38"/>
      <c r="D58" s="25"/>
      <c r="E58" s="25" t="s">
        <v>83</v>
      </c>
      <c r="F58" s="38" t="s">
        <v>84</v>
      </c>
      <c r="G58" s="38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30"/>
      <c r="G60" s="30"/>
    </row>
    <row r="61" spans="1:13" ht="11.25">
      <c r="A61" s="26" t="s">
        <v>86</v>
      </c>
      <c r="B61" s="5"/>
      <c r="C61" s="5"/>
      <c r="D61" s="5"/>
      <c r="E61" s="5"/>
      <c r="F61" s="35"/>
      <c r="G61" s="35"/>
      <c r="M61" s="29">
        <f>M54-M56</f>
        <v>135125490.17999998</v>
      </c>
    </row>
    <row r="62" ht="10.5">
      <c r="F62" s="29"/>
    </row>
    <row r="63" ht="10.5">
      <c r="F63" s="29"/>
    </row>
    <row r="64" ht="10.5">
      <c r="F64" s="29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3:G53"/>
    <mergeCell ref="A54:C54"/>
    <mergeCell ref="F54:G54"/>
    <mergeCell ref="A55:C55"/>
    <mergeCell ref="F55:G55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2010-12-08T12:55:24Z</cp:lastPrinted>
  <dcterms:created xsi:type="dcterms:W3CDTF">2009-08-03T11:05:37Z</dcterms:created>
  <dcterms:modified xsi:type="dcterms:W3CDTF">2011-01-14T08:02:52Z</dcterms:modified>
  <cp:category/>
  <cp:version/>
  <cp:contentType/>
  <cp:contentStatus/>
</cp:coreProperties>
</file>